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08"/>
  <workbookPr codeName="ThisWorkbook" defaultThemeVersion="166925"/>
  <mc:AlternateContent xmlns:mc="http://schemas.openxmlformats.org/markup-compatibility/2006">
    <mc:Choice Requires="x15">
      <x15ac:absPath xmlns:x15ac="http://schemas.microsoft.com/office/spreadsheetml/2010/11/ac" url="/Users/nicolasrobin/Documents/V2/www/configurateur/data/"/>
    </mc:Choice>
  </mc:AlternateContent>
  <xr:revisionPtr revIDLastSave="0" documentId="13_ncr:1_{19AF4E4D-C7C3-314B-8D6A-6BF8853E850E}" xr6:coauthVersionLast="47" xr6:coauthVersionMax="47" xr10:uidLastSave="{00000000-0000-0000-0000-000000000000}"/>
  <bookViews>
    <workbookView xWindow="480" yWindow="700" windowWidth="25620" windowHeight="16860" activeTab="6" xr2:uid="{063AAD5D-CBE6-7647-87C5-04C9C1276D98}"/>
  </bookViews>
  <sheets>
    <sheet name="Menus" sheetId="13" r:id="rId1"/>
    <sheet name="dimension" sheetId="26" r:id="rId2"/>
    <sheet name="quel-tarif" sheetId="28" r:id="rId3"/>
    <sheet name="journalier" sheetId="27" r:id="rId4"/>
    <sheet name="options" sheetId="22" r:id="rId5"/>
    <sheet name="portfolio" sheetId="24" r:id="rId6"/>
    <sheet name="prix-options" sheetId="25" r:id="rId7"/>
    <sheet name="imposte" sheetId="29" r:id="rId8"/>
    <sheet name="Conditions" sheetId="20" r:id="rId9"/>
    <sheet name="images" sheetId="23" r:id="rId10"/>
    <sheet name="BUP" sheetId="17" r:id="rId11"/>
    <sheet name="messages" sheetId="21" r:id="rId12"/>
    <sheet name="BASE_NON_FEU" sheetId="12" r:id="rId13"/>
    <sheet name="BASE_NON_FEU_CE" sheetId="18" r:id="rId14"/>
    <sheet name="BASE_EI30" sheetId="1" r:id="rId15"/>
    <sheet name="BASE_EI30_CE" sheetId="19" r:id="rId16"/>
    <sheet name="BASE_EI30_60_CE" sheetId="6" r:id="rId17"/>
    <sheet name="BASE_EI60" sheetId="2" r:id="rId18"/>
    <sheet name="BASE_EI60_63MM" sheetId="3" r:id="rId19"/>
    <sheet name="BASE_EI90" sheetId="4" r:id="rId20"/>
    <sheet name="BASE_EI120" sheetId="5" r:id="rId21"/>
    <sheet name="BASE_EI120_CE" sheetId="7" r:id="rId22"/>
    <sheet name="BASE_EI30_120_NF" sheetId="9" r:id="rId23"/>
    <sheet name="BASE_EI30_60_NF" sheetId="8" r:id="rId24"/>
    <sheet name="Acoustique_47dB" sheetId="10" r:id="rId25"/>
    <sheet name="RAL" sheetId="11" r:id="rId26"/>
    <sheet name="phrases" sheetId="16" r:id="rId27"/>
  </sheets>
  <definedNames>
    <definedName name="_xlnm._FilterDatabase" localSheetId="20" hidden="1">BASE_EI120!$A$1:$T$130</definedName>
    <definedName name="_xlnm._FilterDatabase" localSheetId="21" hidden="1">BASE_EI120_CE!$A$1:$T$126</definedName>
    <definedName name="_xlnm._FilterDatabase" localSheetId="14" hidden="1">BASE_EI30!$A$1:$T$135</definedName>
    <definedName name="_xlnm._FilterDatabase" localSheetId="22" hidden="1">BASE_EI30_120_NF!$A$1:$T$80</definedName>
    <definedName name="_xlnm._FilterDatabase" localSheetId="16" hidden="1">BASE_EI30_60_CE!$A$1:$T$126</definedName>
    <definedName name="_xlnm._FilterDatabase" localSheetId="23" hidden="1">BASE_EI30_60_NF!$A$1:$T$113</definedName>
    <definedName name="_xlnm._FilterDatabase" localSheetId="17" hidden="1">BASE_EI60!$A$1:$T$134</definedName>
    <definedName name="_xlnm._FilterDatabase" localSheetId="18" hidden="1">BASE_EI60_63MM!$A$1:$T$128</definedName>
    <definedName name="_xlnm._FilterDatabase" localSheetId="19" hidden="1">BASE_EI90!$A$1:$T$123</definedName>
    <definedName name="_xlnm._FilterDatabase" localSheetId="12" hidden="1">BASE_NON_FEU!$A$1:$W$151</definedName>
    <definedName name="_xlnm._FilterDatabase" localSheetId="13" hidden="1">BASE_NON_FEU_CE!$B$1:$V$151</definedName>
    <definedName name="_xlnm._FilterDatabase" localSheetId="10" hidden="1">BUP!$A$1:$G$111</definedName>
    <definedName name="_xlnm._FilterDatabase" localSheetId="8" hidden="1">Conditions!$A$1:$M$63</definedName>
    <definedName name="_xlnm._FilterDatabase" localSheetId="2" hidden="1">'quel-tarif'!$A$1:$AC$50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I226" i="24" l="1"/>
  <c r="I225" i="24"/>
  <c r="I224" i="24"/>
  <c r="I223" i="24"/>
  <c r="I222" i="24"/>
  <c r="I221" i="24"/>
  <c r="I220" i="24"/>
  <c r="I219" i="24"/>
  <c r="I218" i="24"/>
  <c r="I180" i="24"/>
  <c r="I175" i="24"/>
  <c r="I170" i="24"/>
  <c r="I169" i="24"/>
  <c r="I165" i="24"/>
  <c r="I164" i="24"/>
  <c r="I163" i="24"/>
  <c r="I162" i="24"/>
  <c r="I161" i="24"/>
  <c r="I160" i="24"/>
  <c r="I157" i="24"/>
  <c r="I156" i="24"/>
  <c r="I159" i="24"/>
  <c r="I158" i="24"/>
  <c r="I155" i="24"/>
  <c r="I154" i="24"/>
  <c r="I152" i="24"/>
  <c r="I151" i="24"/>
  <c r="I142" i="24"/>
  <c r="I141" i="24"/>
  <c r="I150" i="24"/>
  <c r="I149" i="24"/>
  <c r="I148" i="24"/>
  <c r="I147" i="24"/>
  <c r="I146" i="24"/>
  <c r="I145" i="24"/>
  <c r="I144" i="24"/>
  <c r="I143" i="24"/>
  <c r="I10" i="24"/>
  <c r="I22" i="23"/>
  <c r="I43" i="23"/>
  <c r="I42" i="23"/>
  <c r="I41" i="23"/>
  <c r="I40" i="23"/>
  <c r="I38" i="23"/>
  <c r="I37" i="23"/>
  <c r="I36" i="23"/>
  <c r="I35" i="23"/>
  <c r="I34" i="23"/>
  <c r="I33" i="23"/>
  <c r="I32" i="23"/>
  <c r="I31" i="23"/>
  <c r="I132" i="24"/>
  <c r="I133" i="24"/>
  <c r="I134" i="24"/>
  <c r="I139" i="24"/>
  <c r="I140" i="24"/>
  <c r="I168" i="24"/>
  <c r="I176" i="24"/>
  <c r="I227" i="24"/>
  <c r="I228" i="24"/>
  <c r="I231" i="24"/>
  <c r="K242" i="25"/>
  <c r="K241" i="25"/>
  <c r="K224" i="25"/>
  <c r="K225" i="25"/>
  <c r="K226" i="25"/>
  <c r="K223" i="25"/>
  <c r="J224" i="25"/>
  <c r="J225" i="25"/>
  <c r="J226" i="25"/>
  <c r="J223" i="25"/>
  <c r="K215" i="25"/>
  <c r="K214" i="25"/>
  <c r="M40" i="25"/>
  <c r="M41" i="25"/>
  <c r="M42" i="25"/>
  <c r="M43" i="25"/>
  <c r="M44" i="25"/>
  <c r="M45" i="25"/>
  <c r="M46" i="25"/>
  <c r="M47" i="25"/>
  <c r="M48" i="25"/>
  <c r="M49" i="25"/>
  <c r="M50" i="25"/>
  <c r="M51" i="25"/>
  <c r="M52" i="25"/>
  <c r="M53" i="25"/>
  <c r="M54" i="25"/>
  <c r="M55" i="25"/>
  <c r="M56" i="25"/>
  <c r="M57" i="25"/>
  <c r="M58" i="25"/>
  <c r="M59" i="25"/>
  <c r="M60" i="25"/>
  <c r="M61" i="25"/>
  <c r="M62" i="25"/>
  <c r="M63" i="25"/>
  <c r="M64" i="25"/>
  <c r="M65" i="25"/>
  <c r="M66" i="25"/>
  <c r="M67" i="25"/>
  <c r="M68" i="25"/>
  <c r="M69" i="25"/>
  <c r="M70" i="25"/>
  <c r="M71" i="25"/>
  <c r="M72" i="25"/>
  <c r="M73" i="25"/>
  <c r="M74" i="25"/>
  <c r="M75" i="25"/>
  <c r="M76" i="25"/>
  <c r="M77" i="25"/>
  <c r="M78" i="25"/>
  <c r="M79" i="25"/>
  <c r="M80" i="25"/>
  <c r="M81" i="25"/>
  <c r="M82" i="25"/>
  <c r="M83" i="25"/>
  <c r="M84" i="25"/>
  <c r="M85" i="25"/>
  <c r="M86" i="25"/>
  <c r="M87" i="25"/>
  <c r="M88" i="25"/>
  <c r="M89" i="25"/>
  <c r="M90" i="25"/>
  <c r="M91" i="25"/>
  <c r="M92" i="25"/>
  <c r="M93" i="25"/>
  <c r="M94" i="25"/>
  <c r="M95" i="25"/>
  <c r="M96" i="25"/>
  <c r="M97" i="25"/>
  <c r="M98" i="25"/>
  <c r="M99" i="25"/>
  <c r="M100" i="25"/>
  <c r="M101" i="25"/>
  <c r="M102" i="25"/>
  <c r="M103" i="25"/>
  <c r="M104" i="25"/>
  <c r="M105" i="25"/>
  <c r="M106" i="25"/>
  <c r="M107" i="25"/>
  <c r="M108" i="25"/>
  <c r="M109" i="25"/>
  <c r="M110" i="25"/>
  <c r="M111" i="25"/>
  <c r="M112" i="25"/>
  <c r="M113" i="25"/>
  <c r="M114" i="25"/>
  <c r="M115" i="25"/>
  <c r="M116" i="25"/>
  <c r="M117" i="25"/>
  <c r="M118" i="25"/>
  <c r="M119" i="25"/>
  <c r="M120" i="25"/>
  <c r="M121" i="25"/>
  <c r="M122" i="25"/>
  <c r="M123" i="25"/>
  <c r="M124" i="25"/>
  <c r="M125" i="25"/>
  <c r="M126" i="25"/>
  <c r="M127" i="25"/>
  <c r="M128" i="25"/>
  <c r="M129" i="25"/>
  <c r="M15" i="25"/>
  <c r="M16" i="25"/>
  <c r="M17" i="25"/>
  <c r="M18" i="25"/>
  <c r="M19" i="25"/>
  <c r="M20" i="25"/>
  <c r="M21" i="25"/>
  <c r="M22" i="25"/>
  <c r="M23" i="25"/>
  <c r="M24" i="25"/>
  <c r="M25" i="25"/>
  <c r="M26" i="25"/>
  <c r="M27" i="25"/>
  <c r="M28" i="25"/>
  <c r="M29" i="25"/>
  <c r="M30" i="25"/>
  <c r="M31" i="25"/>
  <c r="M32" i="25"/>
  <c r="M33" i="25"/>
  <c r="M34" i="25"/>
  <c r="M35" i="25"/>
  <c r="M36" i="25"/>
  <c r="M37" i="25"/>
  <c r="M38" i="25"/>
  <c r="M39" i="25"/>
  <c r="M14" i="25"/>
  <c r="E173" i="22"/>
  <c r="E175" i="22"/>
  <c r="C7" i="22"/>
  <c r="C6" i="22"/>
  <c r="C5" i="22"/>
  <c r="C4" i="22"/>
  <c r="C3" i="22"/>
  <c r="C2" i="22"/>
  <c r="C8" i="22"/>
  <c r="C9" i="22"/>
  <c r="C10" i="22"/>
  <c r="C11" i="22"/>
  <c r="C12" i="22"/>
  <c r="C13" i="22"/>
  <c r="C14" i="22"/>
  <c r="C15" i="22"/>
  <c r="C16" i="22"/>
  <c r="C17" i="22"/>
  <c r="C18" i="22"/>
  <c r="C19" i="22"/>
  <c r="C20" i="22"/>
  <c r="C21" i="22"/>
  <c r="C22" i="22"/>
  <c r="C23" i="22"/>
  <c r="C24" i="22"/>
  <c r="C25" i="22"/>
  <c r="C26" i="22"/>
  <c r="C27" i="22"/>
  <c r="C28" i="22"/>
  <c r="C29" i="22"/>
  <c r="C30" i="22"/>
  <c r="C31" i="22"/>
  <c r="C32" i="22"/>
  <c r="C33" i="22"/>
  <c r="C34" i="22"/>
  <c r="C35" i="22"/>
  <c r="C36" i="22"/>
  <c r="C37" i="22"/>
  <c r="C38" i="22"/>
  <c r="C39" i="22"/>
  <c r="C40" i="22"/>
  <c r="C41" i="22"/>
  <c r="C42" i="22"/>
  <c r="C43" i="22"/>
  <c r="C44" i="22"/>
  <c r="C45" i="22"/>
  <c r="C46" i="22"/>
  <c r="C47" i="22"/>
  <c r="C48" i="22"/>
  <c r="C49" i="22"/>
  <c r="C50" i="22"/>
  <c r="C51" i="22"/>
  <c r="C52" i="22"/>
  <c r="C53" i="22"/>
  <c r="C54" i="22"/>
  <c r="C55" i="22"/>
  <c r="C56" i="22"/>
  <c r="C57" i="22"/>
  <c r="C58" i="22"/>
  <c r="C59" i="22"/>
  <c r="C60" i="22"/>
  <c r="C61" i="22"/>
  <c r="C62" i="22"/>
  <c r="C63" i="22"/>
  <c r="C64" i="22"/>
  <c r="C65" i="22"/>
  <c r="C66" i="22"/>
  <c r="C67" i="22"/>
  <c r="C68" i="22"/>
  <c r="C69" i="22"/>
  <c r="C70" i="22"/>
  <c r="C71" i="22"/>
  <c r="C72" i="22"/>
  <c r="C73" i="22"/>
  <c r="C74" i="22"/>
  <c r="C75" i="22"/>
  <c r="C76" i="22"/>
  <c r="C77" i="22"/>
  <c r="C78" i="22"/>
  <c r="C79" i="22"/>
  <c r="C80" i="22"/>
  <c r="C81" i="22"/>
  <c r="C82" i="22"/>
  <c r="C83" i="22"/>
  <c r="C84" i="22"/>
  <c r="C85" i="22"/>
  <c r="C86" i="22"/>
  <c r="C87" i="22"/>
  <c r="C88" i="22"/>
  <c r="C89" i="22"/>
  <c r="C90" i="22"/>
  <c r="C91" i="22"/>
  <c r="C92" i="22"/>
  <c r="C93" i="22"/>
  <c r="C94" i="22"/>
  <c r="C95" i="22"/>
  <c r="C96" i="22"/>
  <c r="C97" i="22"/>
  <c r="C98" i="22"/>
  <c r="C99" i="22"/>
  <c r="C100" i="22"/>
  <c r="C101" i="22"/>
  <c r="C102" i="22"/>
  <c r="C103" i="22"/>
  <c r="C104" i="22"/>
  <c r="C105" i="22"/>
  <c r="C106" i="22"/>
  <c r="C107" i="22"/>
  <c r="C108" i="22"/>
  <c r="C109" i="22"/>
  <c r="C110" i="22"/>
  <c r="C111" i="22"/>
  <c r="C112" i="22"/>
  <c r="C113" i="22"/>
  <c r="C114" i="22"/>
  <c r="C115" i="22"/>
  <c r="C116" i="22"/>
  <c r="C117" i="22"/>
  <c r="C118" i="22"/>
  <c r="C119" i="22"/>
  <c r="C120" i="22"/>
  <c r="C121" i="22"/>
  <c r="C122" i="22"/>
  <c r="C123" i="22"/>
  <c r="C124" i="22"/>
  <c r="C125" i="22"/>
  <c r="C126" i="22"/>
  <c r="C127" i="22"/>
  <c r="C128" i="22"/>
  <c r="I24" i="23"/>
  <c r="I23" i="23"/>
  <c r="I7" i="23"/>
  <c r="I6" i="23"/>
  <c r="I5" i="23"/>
  <c r="I4" i="23"/>
  <c r="I3" i="23"/>
  <c r="I21" i="23"/>
  <c r="I20" i="23"/>
  <c r="I19" i="23"/>
  <c r="I2" i="23"/>
  <c r="U40" i="18"/>
  <c r="S62" i="6"/>
  <c r="S63" i="6"/>
  <c r="S64" i="6"/>
  <c r="S65" i="6"/>
  <c r="S66" i="6"/>
  <c r="S67" i="6"/>
  <c r="S68" i="6"/>
  <c r="S69" i="6"/>
  <c r="S70" i="6"/>
  <c r="S71" i="6"/>
  <c r="S72" i="6"/>
  <c r="S73" i="6"/>
  <c r="S74" i="6"/>
  <c r="S75" i="6"/>
  <c r="S76" i="6"/>
  <c r="S77" i="6"/>
  <c r="S78" i="6"/>
  <c r="S79" i="6"/>
  <c r="S80" i="6"/>
  <c r="S81" i="6"/>
  <c r="S82" i="6"/>
  <c r="S83" i="6"/>
  <c r="S84" i="6"/>
  <c r="S85" i="6"/>
  <c r="S86" i="6"/>
  <c r="S87" i="6"/>
  <c r="S88" i="6"/>
  <c r="S89" i="6"/>
  <c r="S90" i="6"/>
  <c r="S91" i="6"/>
  <c r="S92" i="6"/>
  <c r="S93" i="6"/>
  <c r="S94" i="6"/>
  <c r="S95" i="6"/>
  <c r="S96" i="6"/>
  <c r="S97" i="6"/>
  <c r="S98" i="6"/>
  <c r="S99" i="6"/>
  <c r="S100" i="6"/>
  <c r="S101" i="6"/>
  <c r="S102" i="6"/>
  <c r="S103" i="6"/>
  <c r="S104" i="6"/>
  <c r="S105" i="6"/>
  <c r="S106" i="6"/>
  <c r="S107" i="6"/>
  <c r="S108" i="6"/>
  <c r="S109" i="6"/>
  <c r="S110" i="6"/>
  <c r="S111" i="6"/>
  <c r="S112" i="6"/>
  <c r="S113" i="6"/>
  <c r="S114" i="6"/>
  <c r="S115" i="6"/>
  <c r="S116" i="6"/>
  <c r="S117" i="6"/>
  <c r="S118" i="6"/>
  <c r="S119" i="6"/>
  <c r="S120" i="6"/>
  <c r="S121" i="6"/>
  <c r="S122" i="6"/>
  <c r="S123" i="6"/>
  <c r="S124" i="6"/>
  <c r="S125" i="6"/>
  <c r="S126" i="6"/>
  <c r="S61" i="6"/>
  <c r="S33" i="6"/>
  <c r="S34" i="6"/>
  <c r="S35" i="6"/>
  <c r="S36" i="6"/>
  <c r="S37" i="6"/>
  <c r="S38" i="6"/>
  <c r="S39" i="6"/>
  <c r="S40" i="6"/>
  <c r="S41" i="6"/>
  <c r="S42" i="6"/>
  <c r="S43" i="6"/>
  <c r="S44" i="6"/>
  <c r="S45" i="6"/>
  <c r="S46" i="6"/>
  <c r="S47" i="6"/>
  <c r="S48" i="6"/>
  <c r="S49" i="6"/>
  <c r="S50" i="6"/>
  <c r="S51" i="6"/>
  <c r="S52" i="6"/>
  <c r="S53" i="6"/>
  <c r="S54" i="6"/>
  <c r="S55" i="6"/>
  <c r="S56" i="6"/>
  <c r="S57" i="6"/>
  <c r="S58" i="6"/>
  <c r="S59" i="6"/>
  <c r="S60" i="6"/>
  <c r="S32" i="6"/>
  <c r="S11" i="6"/>
  <c r="S12" i="6"/>
  <c r="S13" i="6"/>
  <c r="S14" i="6"/>
  <c r="S15" i="6"/>
  <c r="S16" i="6"/>
  <c r="S17" i="6"/>
  <c r="S18" i="6"/>
  <c r="S19" i="6"/>
  <c r="S20" i="6"/>
  <c r="S21" i="6"/>
  <c r="S22" i="6"/>
  <c r="S23" i="6"/>
  <c r="S24" i="6"/>
  <c r="S25" i="6"/>
  <c r="S26" i="6"/>
  <c r="S27" i="6"/>
  <c r="S28" i="6"/>
  <c r="S29" i="6"/>
  <c r="S30" i="6"/>
  <c r="S31" i="6"/>
  <c r="S10" i="6"/>
  <c r="S3" i="6"/>
  <c r="S4" i="6"/>
  <c r="S5" i="6"/>
  <c r="S6" i="6"/>
  <c r="S7" i="6"/>
  <c r="S8" i="6"/>
  <c r="S9" i="6"/>
  <c r="S2" i="6"/>
  <c r="Q13" i="19"/>
  <c r="P13" i="19"/>
  <c r="O13" i="19"/>
  <c r="Q12" i="19"/>
  <c r="P12" i="19"/>
  <c r="O12" i="19"/>
  <c r="Q11" i="19"/>
  <c r="P11" i="19"/>
  <c r="O11" i="19"/>
  <c r="Q10" i="19"/>
  <c r="P10" i="19"/>
  <c r="O10" i="19"/>
  <c r="Q9" i="19"/>
  <c r="P9" i="19"/>
  <c r="O9" i="19"/>
  <c r="Q8" i="19"/>
  <c r="P8" i="19"/>
  <c r="O8" i="19"/>
  <c r="Q7" i="19"/>
  <c r="P7" i="19"/>
  <c r="O7" i="19"/>
  <c r="Q6" i="19"/>
  <c r="P6" i="19"/>
  <c r="O6" i="19"/>
  <c r="Q5" i="19"/>
  <c r="P5" i="19"/>
  <c r="O5" i="19"/>
  <c r="Q4" i="19"/>
  <c r="P4" i="19"/>
  <c r="O4" i="19"/>
  <c r="Q3" i="19"/>
  <c r="P3" i="19"/>
  <c r="O3" i="19"/>
  <c r="Q2" i="19"/>
  <c r="P2" i="19"/>
  <c r="O2" i="19"/>
  <c r="U79" i="12"/>
  <c r="V79" i="12"/>
  <c r="V28" i="12"/>
  <c r="U28" i="12"/>
  <c r="U124" i="6"/>
  <c r="U123" i="6"/>
  <c r="U126" i="6"/>
  <c r="U125" i="6"/>
  <c r="Q9" i="6"/>
  <c r="P9" i="6"/>
  <c r="O9" i="6"/>
  <c r="Q8" i="6"/>
  <c r="P8" i="6"/>
  <c r="O8" i="6"/>
  <c r="Q7" i="6"/>
  <c r="P7" i="6"/>
  <c r="O7" i="6"/>
  <c r="Q6" i="6"/>
  <c r="P6" i="6"/>
  <c r="O6" i="6"/>
  <c r="Q5" i="6"/>
  <c r="P5" i="6"/>
  <c r="O5" i="6"/>
  <c r="Q4" i="6"/>
  <c r="P4" i="6"/>
  <c r="O4" i="6"/>
  <c r="N4" i="6"/>
  <c r="Q3" i="6"/>
  <c r="P3" i="6"/>
  <c r="O3" i="6"/>
  <c r="Q2" i="6"/>
  <c r="P2" i="6"/>
  <c r="O2" i="6"/>
  <c r="S130" i="5"/>
  <c r="S129" i="5"/>
  <c r="S128" i="5"/>
  <c r="S127" i="5"/>
  <c r="S126" i="5"/>
  <c r="S125" i="5"/>
  <c r="S124" i="5"/>
  <c r="S123" i="5"/>
  <c r="S122" i="5"/>
  <c r="S121" i="5"/>
  <c r="S120" i="5"/>
  <c r="S119" i="5"/>
  <c r="S118" i="5"/>
  <c r="S117" i="5"/>
  <c r="S116" i="5"/>
  <c r="S115" i="5"/>
  <c r="S114" i="5"/>
  <c r="S113" i="5"/>
  <c r="S112" i="5"/>
  <c r="S111" i="5"/>
  <c r="S110" i="5"/>
  <c r="S109" i="5"/>
  <c r="S108" i="5"/>
  <c r="S107" i="5"/>
  <c r="S106" i="5"/>
  <c r="S105" i="5"/>
  <c r="S104" i="5"/>
  <c r="S103" i="5"/>
  <c r="S102" i="5"/>
  <c r="S101" i="5"/>
  <c r="S100" i="5"/>
  <c r="S99" i="5"/>
  <c r="S98" i="5"/>
  <c r="S97" i="5"/>
  <c r="S96" i="5"/>
  <c r="S95" i="5"/>
  <c r="S94" i="5"/>
  <c r="S93" i="5"/>
  <c r="S92" i="5"/>
  <c r="S91" i="5"/>
  <c r="S90" i="5"/>
  <c r="S89" i="5"/>
  <c r="S88" i="5"/>
  <c r="S87" i="5"/>
  <c r="S86" i="5"/>
  <c r="S85" i="5"/>
  <c r="S84" i="5"/>
  <c r="S83" i="5"/>
  <c r="S82" i="5"/>
  <c r="S81" i="5"/>
  <c r="S80" i="5"/>
  <c r="S79" i="5"/>
  <c r="S78" i="5"/>
  <c r="S77" i="5"/>
  <c r="S76" i="5"/>
  <c r="S75" i="5"/>
  <c r="S74" i="5"/>
  <c r="S73" i="5"/>
  <c r="S72" i="5"/>
  <c r="S71" i="5"/>
  <c r="S70" i="5"/>
  <c r="S69" i="5"/>
  <c r="S68" i="5"/>
  <c r="S67" i="5"/>
  <c r="S66" i="5"/>
  <c r="S65" i="5"/>
  <c r="S64" i="5"/>
  <c r="S63" i="5"/>
  <c r="S62" i="5"/>
  <c r="S61" i="5"/>
  <c r="S60" i="5"/>
  <c r="S59" i="5"/>
  <c r="S58" i="5"/>
  <c r="S57" i="5"/>
  <c r="S56" i="5"/>
  <c r="S55" i="5"/>
  <c r="S54" i="5"/>
  <c r="S53" i="5"/>
  <c r="S52" i="5"/>
  <c r="S51" i="5"/>
  <c r="S50" i="5"/>
  <c r="S49" i="5"/>
  <c r="S48" i="5"/>
  <c r="S47" i="5"/>
  <c r="S46" i="5"/>
  <c r="S45" i="5"/>
  <c r="S44" i="5"/>
  <c r="S43" i="5"/>
  <c r="S42" i="5"/>
  <c r="S41" i="5"/>
  <c r="S40" i="5"/>
  <c r="S39" i="5"/>
  <c r="S38" i="5"/>
  <c r="S37" i="5"/>
  <c r="S36" i="5"/>
  <c r="S35" i="5"/>
  <c r="S34" i="5"/>
  <c r="S33" i="5"/>
  <c r="S32" i="5"/>
  <c r="S31" i="5"/>
  <c r="S30" i="5"/>
  <c r="S29" i="5"/>
  <c r="S28" i="5"/>
  <c r="S27" i="5"/>
  <c r="S26" i="5"/>
  <c r="S25" i="5"/>
  <c r="S24" i="5"/>
  <c r="S23" i="5"/>
  <c r="S22" i="5"/>
  <c r="S21" i="5"/>
  <c r="S20" i="5"/>
  <c r="S19" i="5"/>
  <c r="S18" i="5"/>
  <c r="S17" i="5"/>
  <c r="S16" i="5"/>
  <c r="S15" i="5"/>
  <c r="S14" i="5"/>
  <c r="S13" i="5"/>
  <c r="Q13" i="5"/>
  <c r="P13" i="5"/>
  <c r="O13" i="5"/>
  <c r="S12" i="5"/>
  <c r="Q12" i="5"/>
  <c r="P12" i="5"/>
  <c r="O12" i="5"/>
  <c r="S11" i="5"/>
  <c r="Q11" i="5"/>
  <c r="P11" i="5"/>
  <c r="O11" i="5"/>
  <c r="S10" i="5"/>
  <c r="Q10" i="5"/>
  <c r="P10" i="5"/>
  <c r="O10" i="5"/>
  <c r="S9" i="5"/>
  <c r="Q9" i="5"/>
  <c r="P9" i="5"/>
  <c r="O9" i="5"/>
  <c r="S8" i="5"/>
  <c r="Q8" i="5"/>
  <c r="P8" i="5"/>
  <c r="O8" i="5"/>
  <c r="S7" i="5"/>
  <c r="Q7" i="5"/>
  <c r="P7" i="5"/>
  <c r="O7" i="5"/>
  <c r="S6" i="5"/>
  <c r="Q6" i="5"/>
  <c r="P6" i="5"/>
  <c r="O6" i="5"/>
  <c r="S5" i="5"/>
  <c r="Q5" i="5"/>
  <c r="P5" i="5"/>
  <c r="O5" i="5"/>
  <c r="S4" i="5"/>
  <c r="Q4" i="5"/>
  <c r="P4" i="5"/>
  <c r="O4" i="5"/>
  <c r="N4" i="5"/>
  <c r="S3" i="5"/>
  <c r="Q3" i="5"/>
  <c r="P3" i="5"/>
  <c r="O3" i="5"/>
  <c r="S2" i="5"/>
  <c r="Q2" i="5"/>
  <c r="P2" i="5"/>
  <c r="O2" i="5"/>
  <c r="O11" i="3"/>
  <c r="P11" i="3"/>
  <c r="Q11" i="3"/>
  <c r="S11" i="3"/>
  <c r="O12" i="3"/>
  <c r="P12" i="3"/>
  <c r="Q12" i="3"/>
  <c r="S12" i="3"/>
  <c r="O10" i="3"/>
  <c r="P10" i="3"/>
  <c r="Q10" i="3"/>
  <c r="S10" i="3"/>
  <c r="F89" i="18"/>
  <c r="F90" i="18"/>
  <c r="F91" i="18"/>
  <c r="F92" i="18"/>
  <c r="F93" i="18"/>
  <c r="F94" i="18"/>
  <c r="F95" i="18"/>
  <c r="F96" i="18"/>
  <c r="F97" i="18"/>
  <c r="F98" i="18"/>
  <c r="F99" i="18"/>
  <c r="F100" i="18"/>
  <c r="F101" i="18"/>
  <c r="F102" i="18"/>
  <c r="F103" i="18"/>
  <c r="F104" i="18"/>
  <c r="F105" i="18"/>
  <c r="F106" i="18"/>
  <c r="F107" i="18"/>
  <c r="F108" i="18"/>
  <c r="F109" i="18"/>
  <c r="F110" i="18"/>
  <c r="F111" i="18"/>
  <c r="F112" i="18"/>
  <c r="F113" i="18"/>
  <c r="F114" i="18"/>
  <c r="F115" i="18"/>
  <c r="F116" i="18"/>
  <c r="F117" i="18"/>
  <c r="F118" i="18"/>
  <c r="F119" i="18"/>
  <c r="F120" i="18"/>
  <c r="F121" i="18"/>
  <c r="F122" i="18"/>
  <c r="F123" i="18"/>
  <c r="F124" i="18"/>
  <c r="F125" i="18"/>
  <c r="F126" i="18"/>
  <c r="F127" i="18"/>
  <c r="F128" i="18"/>
  <c r="F129" i="18"/>
  <c r="F130" i="18"/>
  <c r="F131" i="18"/>
  <c r="F132" i="18"/>
  <c r="F133" i="18"/>
  <c r="F134" i="18"/>
  <c r="F135" i="18"/>
  <c r="F136" i="18"/>
  <c r="F137" i="18"/>
  <c r="F138" i="18"/>
  <c r="F139" i="18"/>
  <c r="F140" i="18"/>
  <c r="F141" i="18"/>
  <c r="F142" i="18"/>
  <c r="F143" i="18"/>
  <c r="F144" i="18"/>
  <c r="F145" i="18"/>
  <c r="F146" i="18"/>
  <c r="F147" i="18"/>
  <c r="F148" i="18"/>
  <c r="F149" i="18"/>
  <c r="F150" i="18"/>
  <c r="F151" i="18"/>
  <c r="L3" i="12"/>
  <c r="L4" i="12"/>
  <c r="L5" i="12"/>
  <c r="L6" i="12"/>
  <c r="L7" i="12"/>
  <c r="L8" i="12"/>
  <c r="L9" i="12"/>
  <c r="L10" i="12"/>
  <c r="L11" i="12"/>
  <c r="L12" i="12"/>
  <c r="L13" i="12"/>
  <c r="L14" i="12"/>
  <c r="L15" i="12"/>
  <c r="L16" i="12"/>
  <c r="L17" i="12"/>
  <c r="L18" i="12"/>
  <c r="L19" i="12"/>
  <c r="L20" i="12"/>
  <c r="L21" i="12"/>
  <c r="L22" i="12"/>
  <c r="L23" i="12"/>
  <c r="L24" i="12"/>
  <c r="L25" i="12"/>
  <c r="L26" i="12"/>
  <c r="L27" i="12"/>
  <c r="L28" i="12"/>
  <c r="L29" i="12"/>
  <c r="L30" i="12"/>
  <c r="L31" i="12"/>
  <c r="L32" i="12"/>
  <c r="L33" i="12"/>
  <c r="L34" i="12"/>
  <c r="L35" i="12"/>
  <c r="L36" i="12"/>
  <c r="L37" i="12"/>
  <c r="L38" i="12"/>
  <c r="L39" i="12"/>
  <c r="L40" i="12"/>
  <c r="L41" i="12"/>
  <c r="L42" i="12"/>
  <c r="L43" i="12"/>
  <c r="L44" i="12"/>
  <c r="L45" i="12"/>
  <c r="L46" i="12"/>
  <c r="L47" i="12"/>
  <c r="L48" i="12"/>
  <c r="L49" i="12"/>
  <c r="L50" i="12"/>
  <c r="L51" i="12"/>
  <c r="L52" i="12"/>
  <c r="L53" i="12"/>
  <c r="L54" i="12"/>
  <c r="L55" i="12"/>
  <c r="L56" i="12"/>
  <c r="L57" i="12"/>
  <c r="L58" i="12"/>
  <c r="L59" i="12"/>
  <c r="L60" i="12"/>
  <c r="L61" i="12"/>
  <c r="L62" i="12"/>
  <c r="L63" i="12"/>
  <c r="L64" i="12"/>
  <c r="L65" i="12"/>
  <c r="L66" i="12"/>
  <c r="L67" i="12"/>
  <c r="L68" i="12"/>
  <c r="L69" i="12"/>
  <c r="L70" i="12"/>
  <c r="L71" i="12"/>
  <c r="L72" i="12"/>
  <c r="L73" i="12"/>
  <c r="L74" i="12"/>
  <c r="L75" i="12"/>
  <c r="L76" i="12"/>
  <c r="L77" i="12"/>
  <c r="L78" i="12"/>
  <c r="L79" i="12"/>
  <c r="L80" i="12"/>
  <c r="L81" i="12"/>
  <c r="L82" i="12"/>
  <c r="L83" i="12"/>
  <c r="L84" i="12"/>
  <c r="L85" i="12"/>
  <c r="L86" i="12"/>
  <c r="L87" i="12"/>
  <c r="L88" i="12"/>
  <c r="L89" i="12"/>
  <c r="L90" i="12"/>
  <c r="L91" i="12"/>
  <c r="L92" i="12"/>
  <c r="L93" i="12"/>
  <c r="L94" i="12"/>
  <c r="L95" i="12"/>
  <c r="L96" i="12"/>
  <c r="L97" i="12"/>
  <c r="L98" i="12"/>
  <c r="L99" i="12"/>
  <c r="L100" i="12"/>
  <c r="L101" i="12"/>
  <c r="L102" i="12"/>
  <c r="L103" i="12"/>
  <c r="L104" i="12"/>
  <c r="L105" i="12"/>
  <c r="L106" i="12"/>
  <c r="L107" i="12"/>
  <c r="L108" i="12"/>
  <c r="L109" i="12"/>
  <c r="L110" i="12"/>
  <c r="L111" i="12"/>
  <c r="L112" i="12"/>
  <c r="L113" i="12"/>
  <c r="L114" i="12"/>
  <c r="L115" i="12"/>
  <c r="L116" i="12"/>
  <c r="L117" i="12"/>
  <c r="L118" i="12"/>
  <c r="L119" i="12"/>
  <c r="L120" i="12"/>
  <c r="L121" i="12"/>
  <c r="L122" i="12"/>
  <c r="L123" i="12"/>
  <c r="L124" i="12"/>
  <c r="L125" i="12"/>
  <c r="L126" i="12"/>
  <c r="L127" i="12"/>
  <c r="L128" i="12"/>
  <c r="L129" i="12"/>
  <c r="L130" i="12"/>
  <c r="L131" i="12"/>
  <c r="L132" i="12"/>
  <c r="L133" i="12"/>
  <c r="L134" i="12"/>
  <c r="L135" i="12"/>
  <c r="L136" i="12"/>
  <c r="L137" i="12"/>
  <c r="L138" i="12"/>
  <c r="L139" i="12"/>
  <c r="L140" i="12"/>
  <c r="L141" i="12"/>
  <c r="L142" i="12"/>
  <c r="L143" i="12"/>
  <c r="L144" i="12"/>
  <c r="L145" i="12"/>
  <c r="L146" i="12"/>
  <c r="L147" i="12"/>
  <c r="L148" i="12"/>
  <c r="L149" i="12"/>
  <c r="L150" i="12"/>
  <c r="L151" i="12"/>
  <c r="L2" i="12"/>
  <c r="S151" i="18"/>
  <c r="S150" i="18"/>
  <c r="S149" i="18"/>
  <c r="S148" i="18"/>
  <c r="S147" i="18"/>
  <c r="S146" i="18"/>
  <c r="S145" i="18"/>
  <c r="S144" i="18"/>
  <c r="S143" i="18"/>
  <c r="S142" i="18"/>
  <c r="S141" i="18"/>
  <c r="S140" i="18"/>
  <c r="S139" i="18"/>
  <c r="S138" i="18"/>
  <c r="S137" i="18"/>
  <c r="S136" i="18"/>
  <c r="S135" i="18"/>
  <c r="S134" i="18"/>
  <c r="S133" i="18"/>
  <c r="S132" i="18"/>
  <c r="S131" i="18"/>
  <c r="S130" i="18"/>
  <c r="S129" i="18"/>
  <c r="S128" i="18"/>
  <c r="S127" i="18"/>
  <c r="S126" i="18"/>
  <c r="S125" i="18"/>
  <c r="S124" i="18"/>
  <c r="S123" i="18"/>
  <c r="S122" i="18"/>
  <c r="S121" i="18"/>
  <c r="S120" i="18"/>
  <c r="S119" i="18"/>
  <c r="S118" i="18"/>
  <c r="S117" i="18"/>
  <c r="S116" i="18"/>
  <c r="S115" i="18"/>
  <c r="S114" i="18"/>
  <c r="S113" i="18"/>
  <c r="S112" i="18"/>
  <c r="S111" i="18"/>
  <c r="S110" i="18"/>
  <c r="S109" i="18"/>
  <c r="S108" i="18"/>
  <c r="S107" i="18"/>
  <c r="S106" i="18"/>
  <c r="S105" i="18"/>
  <c r="S104" i="18"/>
  <c r="S103" i="18"/>
  <c r="S102" i="18"/>
  <c r="S101" i="18"/>
  <c r="S100" i="18"/>
  <c r="S99" i="18"/>
  <c r="S98" i="18"/>
  <c r="S97" i="18"/>
  <c r="S96" i="18"/>
  <c r="S95" i="18"/>
  <c r="S94" i="18"/>
  <c r="S93" i="18"/>
  <c r="S92" i="18"/>
  <c r="S91" i="18"/>
  <c r="S90" i="18"/>
  <c r="S89" i="18"/>
  <c r="S88" i="18"/>
  <c r="S87" i="18"/>
  <c r="S86" i="18"/>
  <c r="S85" i="18"/>
  <c r="S84" i="18"/>
  <c r="S83" i="18"/>
  <c r="S82" i="18"/>
  <c r="S81" i="18"/>
  <c r="S80" i="18"/>
  <c r="S79" i="18"/>
  <c r="S78" i="18"/>
  <c r="S77" i="18"/>
  <c r="S76" i="18"/>
  <c r="S75" i="18"/>
  <c r="S74" i="18"/>
  <c r="S73" i="18"/>
  <c r="S72" i="18"/>
  <c r="S71" i="18"/>
  <c r="S70" i="18"/>
  <c r="S69" i="18"/>
  <c r="S68" i="18"/>
  <c r="S67" i="18"/>
  <c r="S66" i="18"/>
  <c r="S65" i="18"/>
  <c r="S64" i="18"/>
  <c r="S63" i="18"/>
  <c r="S62" i="18"/>
  <c r="S61" i="18"/>
  <c r="S60" i="18"/>
  <c r="S59" i="18"/>
  <c r="S58" i="18"/>
  <c r="S57" i="18"/>
  <c r="S56" i="18"/>
  <c r="S55" i="18"/>
  <c r="S54" i="18"/>
  <c r="S53" i="18"/>
  <c r="S52" i="18"/>
  <c r="S51" i="18"/>
  <c r="S50" i="18"/>
  <c r="S49" i="18"/>
  <c r="S48" i="18"/>
  <c r="S47" i="18"/>
  <c r="S46" i="18"/>
  <c r="S45" i="18"/>
  <c r="S44" i="18"/>
  <c r="S43" i="18"/>
  <c r="S42" i="18"/>
  <c r="S41" i="18"/>
  <c r="S40" i="18"/>
  <c r="S39" i="18"/>
  <c r="S38" i="18"/>
  <c r="S37" i="18"/>
  <c r="S36" i="18"/>
  <c r="S35" i="18"/>
  <c r="S34" i="18"/>
  <c r="S33" i="18"/>
  <c r="S32" i="18"/>
  <c r="S31" i="18"/>
  <c r="S30" i="18"/>
  <c r="S29" i="18"/>
  <c r="S28" i="18"/>
  <c r="S27" i="18"/>
  <c r="S26" i="18"/>
  <c r="S25" i="18"/>
  <c r="S24" i="18"/>
  <c r="S23" i="18"/>
  <c r="S22" i="18"/>
  <c r="S21" i="18"/>
  <c r="S20" i="18"/>
  <c r="S19" i="18"/>
  <c r="S18" i="18"/>
  <c r="S17" i="18"/>
  <c r="S16" i="18"/>
  <c r="S15" i="18"/>
  <c r="S14" i="18"/>
  <c r="S13" i="18"/>
  <c r="Q13" i="18"/>
  <c r="P13" i="18"/>
  <c r="O13" i="18"/>
  <c r="S12" i="18"/>
  <c r="Q12" i="18"/>
  <c r="P12" i="18"/>
  <c r="O12" i="18"/>
  <c r="S11" i="18"/>
  <c r="Q11" i="18"/>
  <c r="P11" i="18"/>
  <c r="O11" i="18"/>
  <c r="S10" i="18"/>
  <c r="Q10" i="18"/>
  <c r="P10" i="18"/>
  <c r="O10" i="18"/>
  <c r="S9" i="18"/>
  <c r="Q9" i="18"/>
  <c r="P9" i="18"/>
  <c r="O9" i="18"/>
  <c r="S8" i="18"/>
  <c r="Q8" i="18"/>
  <c r="P8" i="18"/>
  <c r="O8" i="18"/>
  <c r="S7" i="18"/>
  <c r="Q7" i="18"/>
  <c r="P7" i="18"/>
  <c r="O7" i="18"/>
  <c r="S6" i="18"/>
  <c r="Q6" i="18"/>
  <c r="P6" i="18"/>
  <c r="O6" i="18"/>
  <c r="S5" i="18"/>
  <c r="Q5" i="18"/>
  <c r="P5" i="18"/>
  <c r="O5" i="18"/>
  <c r="S4" i="18"/>
  <c r="Q4" i="18"/>
  <c r="P4" i="18"/>
  <c r="O4" i="18"/>
  <c r="K4" i="18"/>
  <c r="S3" i="18"/>
  <c r="Q3" i="18"/>
  <c r="P3" i="18"/>
  <c r="O3" i="18"/>
  <c r="S2" i="18"/>
  <c r="Q2" i="18"/>
  <c r="P2" i="18"/>
  <c r="O2" i="18"/>
  <c r="N4" i="7"/>
  <c r="K4" i="4"/>
  <c r="M4" i="3"/>
  <c r="S145" i="10"/>
  <c r="S144" i="10"/>
  <c r="S143" i="10"/>
  <c r="S142" i="10"/>
  <c r="S141" i="10"/>
  <c r="S140" i="10"/>
  <c r="S139" i="10"/>
  <c r="S138" i="10"/>
  <c r="S137" i="10"/>
  <c r="S136" i="10"/>
  <c r="S135" i="10"/>
  <c r="S134" i="10"/>
  <c r="S133" i="10"/>
  <c r="S132" i="10"/>
  <c r="S131" i="10"/>
  <c r="S130" i="10"/>
  <c r="S129" i="10"/>
  <c r="S128" i="10"/>
  <c r="S127" i="10"/>
  <c r="S126" i="10"/>
  <c r="S125" i="10"/>
  <c r="S124" i="10"/>
  <c r="S123" i="10"/>
  <c r="S122" i="10"/>
  <c r="S121" i="10"/>
  <c r="S120" i="10"/>
  <c r="S119" i="10"/>
  <c r="S118" i="10"/>
  <c r="S117" i="10"/>
  <c r="S116" i="10"/>
  <c r="S115" i="10"/>
  <c r="S114" i="10"/>
  <c r="S113" i="10"/>
  <c r="S112" i="10"/>
  <c r="S111" i="10"/>
  <c r="S110" i="10"/>
  <c r="S109" i="10"/>
  <c r="S108" i="10"/>
  <c r="S107" i="10"/>
  <c r="S106" i="10"/>
  <c r="S105" i="10"/>
  <c r="S104" i="10"/>
  <c r="S103" i="10"/>
  <c r="S102" i="10"/>
  <c r="S101" i="10"/>
  <c r="S100" i="10"/>
  <c r="S99" i="10"/>
  <c r="S98" i="10"/>
  <c r="S97" i="10"/>
  <c r="S96" i="10"/>
  <c r="S95" i="10"/>
  <c r="S94" i="10"/>
  <c r="S93" i="10"/>
  <c r="S92" i="10"/>
  <c r="S91" i="10"/>
  <c r="S90" i="10"/>
  <c r="S89" i="10"/>
  <c r="S88" i="10"/>
  <c r="S87" i="10"/>
  <c r="S86" i="10"/>
  <c r="S85" i="10"/>
  <c r="S84" i="10"/>
  <c r="S83" i="10"/>
  <c r="S82" i="10"/>
  <c r="S81" i="10"/>
  <c r="S80" i="10"/>
  <c r="S79" i="10"/>
  <c r="S78" i="10"/>
  <c r="S77" i="10"/>
  <c r="S76" i="10"/>
  <c r="S75" i="10"/>
  <c r="S74" i="10"/>
  <c r="S73" i="10"/>
  <c r="S72" i="10"/>
  <c r="S71" i="10"/>
  <c r="S70" i="10"/>
  <c r="S69" i="10"/>
  <c r="S68" i="10"/>
  <c r="S67" i="10"/>
  <c r="S66" i="10"/>
  <c r="S65" i="10"/>
  <c r="S64" i="10"/>
  <c r="S63" i="10"/>
  <c r="S62" i="10"/>
  <c r="S61" i="10"/>
  <c r="S60" i="10"/>
  <c r="S59" i="10"/>
  <c r="S58" i="10"/>
  <c r="S57" i="10"/>
  <c r="S56" i="10"/>
  <c r="S55" i="10"/>
  <c r="S54" i="10"/>
  <c r="S53" i="10"/>
  <c r="S52" i="10"/>
  <c r="S51" i="10"/>
  <c r="S50" i="10"/>
  <c r="S49" i="10"/>
  <c r="S48" i="10"/>
  <c r="S47" i="10"/>
  <c r="S46" i="10"/>
  <c r="S45" i="10"/>
  <c r="S44" i="10"/>
  <c r="S43" i="10"/>
  <c r="S42" i="10"/>
  <c r="S41" i="10"/>
  <c r="S40" i="10"/>
  <c r="S39" i="10"/>
  <c r="S38" i="10"/>
  <c r="S37" i="10"/>
  <c r="S36" i="10"/>
  <c r="S35" i="10"/>
  <c r="S34" i="10"/>
  <c r="S33" i="10"/>
  <c r="S32" i="10"/>
  <c r="S31" i="10"/>
  <c r="S30" i="10"/>
  <c r="S29" i="10"/>
  <c r="S28" i="10"/>
  <c r="S27" i="10"/>
  <c r="S26" i="10"/>
  <c r="S25" i="10"/>
  <c r="S24" i="10"/>
  <c r="S23" i="10"/>
  <c r="S22" i="10"/>
  <c r="S21" i="10"/>
  <c r="S20" i="10"/>
  <c r="S19" i="10"/>
  <c r="S18" i="10"/>
  <c r="S17" i="10"/>
  <c r="S16" i="10"/>
  <c r="S15" i="10"/>
  <c r="S14" i="10"/>
  <c r="S13" i="10"/>
  <c r="S12" i="10"/>
  <c r="S11" i="10"/>
  <c r="S10" i="10"/>
  <c r="S9" i="10"/>
  <c r="S8" i="10"/>
  <c r="S7" i="10"/>
  <c r="S6" i="10"/>
  <c r="S5" i="10"/>
  <c r="S4" i="10"/>
  <c r="S3" i="10"/>
  <c r="S2" i="10"/>
  <c r="S80" i="9"/>
  <c r="S79" i="9"/>
  <c r="S78" i="9"/>
  <c r="S77" i="9"/>
  <c r="S76" i="9"/>
  <c r="S75" i="9"/>
  <c r="S74" i="9"/>
  <c r="S73" i="9"/>
  <c r="S72" i="9"/>
  <c r="S71" i="9"/>
  <c r="S70" i="9"/>
  <c r="S69" i="9"/>
  <c r="S68" i="9"/>
  <c r="S67" i="9"/>
  <c r="S66" i="9"/>
  <c r="S65" i="9"/>
  <c r="S64" i="9"/>
  <c r="S63" i="9"/>
  <c r="S62" i="9"/>
  <c r="S61" i="9"/>
  <c r="S60" i="9"/>
  <c r="S59" i="9"/>
  <c r="S58" i="9"/>
  <c r="S57" i="9"/>
  <c r="S56" i="9"/>
  <c r="S55" i="9"/>
  <c r="S54" i="9"/>
  <c r="S53" i="9"/>
  <c r="S52" i="9"/>
  <c r="S51" i="9"/>
  <c r="S50" i="9"/>
  <c r="S49" i="9"/>
  <c r="S48" i="9"/>
  <c r="S47" i="9"/>
  <c r="S46" i="9"/>
  <c r="S45" i="9"/>
  <c r="S44" i="9"/>
  <c r="S43" i="9"/>
  <c r="S42" i="9"/>
  <c r="S41" i="9"/>
  <c r="S40" i="9"/>
  <c r="S39" i="9"/>
  <c r="S38" i="9"/>
  <c r="S37" i="9"/>
  <c r="S36" i="9"/>
  <c r="S35" i="9"/>
  <c r="S34" i="9"/>
  <c r="S33" i="9"/>
  <c r="S32" i="9"/>
  <c r="S31" i="9"/>
  <c r="S30" i="9"/>
  <c r="S29" i="9"/>
  <c r="S28" i="9"/>
  <c r="S27" i="9"/>
  <c r="S26" i="9"/>
  <c r="S25" i="9"/>
  <c r="S24" i="9"/>
  <c r="S23" i="9"/>
  <c r="S22" i="9"/>
  <c r="S21" i="9"/>
  <c r="S20" i="9"/>
  <c r="S19" i="9"/>
  <c r="S18" i="9"/>
  <c r="S17" i="9"/>
  <c r="S16" i="9"/>
  <c r="S15" i="9"/>
  <c r="S14" i="9"/>
  <c r="S13" i="9"/>
  <c r="S12" i="9"/>
  <c r="S11" i="9"/>
  <c r="S10" i="9"/>
  <c r="S9" i="9"/>
  <c r="S8" i="9"/>
  <c r="S7" i="9"/>
  <c r="S6" i="9"/>
  <c r="S5" i="9"/>
  <c r="S4" i="9"/>
  <c r="S3" i="9"/>
  <c r="S2" i="9"/>
  <c r="S113" i="8"/>
  <c r="S112" i="8"/>
  <c r="S111" i="8"/>
  <c r="S110" i="8"/>
  <c r="S109" i="8"/>
  <c r="S108" i="8"/>
  <c r="S107" i="8"/>
  <c r="S106" i="8"/>
  <c r="S105" i="8"/>
  <c r="S104" i="8"/>
  <c r="S103" i="8"/>
  <c r="S102" i="8"/>
  <c r="S101" i="8"/>
  <c r="S100" i="8"/>
  <c r="S99" i="8"/>
  <c r="S98" i="8"/>
  <c r="S97" i="8"/>
  <c r="S96" i="8"/>
  <c r="S95" i="8"/>
  <c r="S94" i="8"/>
  <c r="S93" i="8"/>
  <c r="S92" i="8"/>
  <c r="S91" i="8"/>
  <c r="S90" i="8"/>
  <c r="S89" i="8"/>
  <c r="S88" i="8"/>
  <c r="S87" i="8"/>
  <c r="S86" i="8"/>
  <c r="S85" i="8"/>
  <c r="S84" i="8"/>
  <c r="S83" i="8"/>
  <c r="S82" i="8"/>
  <c r="S81" i="8"/>
  <c r="S80" i="8"/>
  <c r="S79" i="8"/>
  <c r="S78" i="8"/>
  <c r="S77" i="8"/>
  <c r="S76" i="8"/>
  <c r="S75" i="8"/>
  <c r="S74" i="8"/>
  <c r="S73" i="8"/>
  <c r="S72" i="8"/>
  <c r="S71" i="8"/>
  <c r="S70" i="8"/>
  <c r="S69" i="8"/>
  <c r="S68" i="8"/>
  <c r="S67" i="8"/>
  <c r="S66" i="8"/>
  <c r="S65" i="8"/>
  <c r="S64" i="8"/>
  <c r="S63" i="8"/>
  <c r="S62" i="8"/>
  <c r="S61" i="8"/>
  <c r="S60" i="8"/>
  <c r="S59" i="8"/>
  <c r="S58" i="8"/>
  <c r="S57" i="8"/>
  <c r="S56" i="8"/>
  <c r="S55" i="8"/>
  <c r="S54" i="8"/>
  <c r="S53" i="8"/>
  <c r="S52" i="8"/>
  <c r="S51" i="8"/>
  <c r="S50" i="8"/>
  <c r="S49" i="8"/>
  <c r="S48" i="8"/>
  <c r="S47" i="8"/>
  <c r="S46" i="8"/>
  <c r="S45" i="8"/>
  <c r="S44" i="8"/>
  <c r="S43" i="8"/>
  <c r="S42" i="8"/>
  <c r="S41" i="8"/>
  <c r="S40" i="8"/>
  <c r="S39" i="8"/>
  <c r="S38" i="8"/>
  <c r="S37" i="8"/>
  <c r="S36" i="8"/>
  <c r="S35" i="8"/>
  <c r="S34" i="8"/>
  <c r="S33" i="8"/>
  <c r="S32" i="8"/>
  <c r="S31" i="8"/>
  <c r="S30" i="8"/>
  <c r="S29" i="8"/>
  <c r="S28" i="8"/>
  <c r="S27" i="8"/>
  <c r="S26" i="8"/>
  <c r="S25" i="8"/>
  <c r="S24" i="8"/>
  <c r="S23" i="8"/>
  <c r="S22" i="8"/>
  <c r="S21" i="8"/>
  <c r="S20" i="8"/>
  <c r="S19" i="8"/>
  <c r="S18" i="8"/>
  <c r="S17" i="8"/>
  <c r="S16" i="8"/>
  <c r="S15" i="8"/>
  <c r="S14" i="8"/>
  <c r="S13" i="8"/>
  <c r="S12" i="8"/>
  <c r="S11" i="8"/>
  <c r="S10" i="8"/>
  <c r="S9" i="8"/>
  <c r="S8" i="8"/>
  <c r="S7" i="8"/>
  <c r="S6" i="8"/>
  <c r="S5" i="8"/>
  <c r="S4" i="8"/>
  <c r="S3" i="8"/>
  <c r="S2" i="8"/>
  <c r="S126" i="7"/>
  <c r="S125" i="7"/>
  <c r="S124" i="7"/>
  <c r="S123" i="7"/>
  <c r="S122" i="7"/>
  <c r="S121" i="7"/>
  <c r="S120" i="7"/>
  <c r="S119" i="7"/>
  <c r="S118" i="7"/>
  <c r="S117" i="7"/>
  <c r="S116" i="7"/>
  <c r="S115" i="7"/>
  <c r="S114" i="7"/>
  <c r="S113" i="7"/>
  <c r="S112" i="7"/>
  <c r="S111" i="7"/>
  <c r="S110" i="7"/>
  <c r="S109" i="7"/>
  <c r="S108" i="7"/>
  <c r="S107" i="7"/>
  <c r="S106" i="7"/>
  <c r="S105" i="7"/>
  <c r="S104" i="7"/>
  <c r="S103" i="7"/>
  <c r="S102" i="7"/>
  <c r="S101" i="7"/>
  <c r="S100" i="7"/>
  <c r="S99" i="7"/>
  <c r="S98" i="7"/>
  <c r="S97" i="7"/>
  <c r="S96" i="7"/>
  <c r="S95" i="7"/>
  <c r="S94" i="7"/>
  <c r="S93" i="7"/>
  <c r="S92" i="7"/>
  <c r="S91" i="7"/>
  <c r="S90" i="7"/>
  <c r="S89" i="7"/>
  <c r="S88" i="7"/>
  <c r="S87" i="7"/>
  <c r="S86" i="7"/>
  <c r="S85" i="7"/>
  <c r="S84" i="7"/>
  <c r="S83" i="7"/>
  <c r="S82" i="7"/>
  <c r="S81" i="7"/>
  <c r="S80" i="7"/>
  <c r="S79" i="7"/>
  <c r="S78" i="7"/>
  <c r="S77" i="7"/>
  <c r="S76" i="7"/>
  <c r="S75" i="7"/>
  <c r="S74" i="7"/>
  <c r="S73" i="7"/>
  <c r="S72" i="7"/>
  <c r="S71" i="7"/>
  <c r="S70" i="7"/>
  <c r="S69" i="7"/>
  <c r="S68" i="7"/>
  <c r="S67" i="7"/>
  <c r="S66" i="7"/>
  <c r="S65" i="7"/>
  <c r="S64" i="7"/>
  <c r="S63" i="7"/>
  <c r="S62" i="7"/>
  <c r="S61" i="7"/>
  <c r="S60" i="7"/>
  <c r="S59" i="7"/>
  <c r="S58" i="7"/>
  <c r="S57" i="7"/>
  <c r="S56" i="7"/>
  <c r="S55" i="7"/>
  <c r="S54" i="7"/>
  <c r="S53" i="7"/>
  <c r="S52" i="7"/>
  <c r="S51" i="7"/>
  <c r="S50" i="7"/>
  <c r="S49" i="7"/>
  <c r="S48" i="7"/>
  <c r="S47" i="7"/>
  <c r="S46" i="7"/>
  <c r="S45" i="7"/>
  <c r="S44" i="7"/>
  <c r="S43" i="7"/>
  <c r="S42" i="7"/>
  <c r="S41" i="7"/>
  <c r="S40" i="7"/>
  <c r="S39" i="7"/>
  <c r="S38" i="7"/>
  <c r="S37" i="7"/>
  <c r="S36" i="7"/>
  <c r="S35" i="7"/>
  <c r="S34" i="7"/>
  <c r="S33" i="7"/>
  <c r="S32" i="7"/>
  <c r="S31" i="7"/>
  <c r="S30" i="7"/>
  <c r="S29" i="7"/>
  <c r="S28" i="7"/>
  <c r="S27" i="7"/>
  <c r="S26" i="7"/>
  <c r="S25" i="7"/>
  <c r="S24" i="7"/>
  <c r="S23" i="7"/>
  <c r="S22" i="7"/>
  <c r="S21" i="7"/>
  <c r="S20" i="7"/>
  <c r="S19" i="7"/>
  <c r="S18" i="7"/>
  <c r="S17" i="7"/>
  <c r="S16" i="7"/>
  <c r="S15" i="7"/>
  <c r="S14" i="7"/>
  <c r="S13" i="7"/>
  <c r="S12" i="7"/>
  <c r="S11" i="7"/>
  <c r="S10" i="7"/>
  <c r="S9" i="7"/>
  <c r="S8" i="7"/>
  <c r="S7" i="7"/>
  <c r="S6" i="7"/>
  <c r="S5" i="7"/>
  <c r="S4" i="7"/>
  <c r="S3" i="7"/>
  <c r="S2" i="7"/>
  <c r="S123" i="4"/>
  <c r="S122" i="4"/>
  <c r="S121" i="4"/>
  <c r="S120" i="4"/>
  <c r="S119" i="4"/>
  <c r="S118" i="4"/>
  <c r="S117" i="4"/>
  <c r="S116" i="4"/>
  <c r="S115" i="4"/>
  <c r="S114" i="4"/>
  <c r="S113" i="4"/>
  <c r="S112" i="4"/>
  <c r="S111" i="4"/>
  <c r="S110" i="4"/>
  <c r="S109" i="4"/>
  <c r="S108" i="4"/>
  <c r="S107" i="4"/>
  <c r="S106" i="4"/>
  <c r="S105" i="4"/>
  <c r="S104" i="4"/>
  <c r="S103" i="4"/>
  <c r="S102" i="4"/>
  <c r="S101" i="4"/>
  <c r="S100" i="4"/>
  <c r="S99" i="4"/>
  <c r="S98" i="4"/>
  <c r="S97" i="4"/>
  <c r="S96" i="4"/>
  <c r="S95" i="4"/>
  <c r="S94" i="4"/>
  <c r="S93" i="4"/>
  <c r="S92" i="4"/>
  <c r="S91" i="4"/>
  <c r="S90" i="4"/>
  <c r="S89" i="4"/>
  <c r="S88" i="4"/>
  <c r="S87" i="4"/>
  <c r="S86" i="4"/>
  <c r="S85" i="4"/>
  <c r="S84" i="4"/>
  <c r="S83" i="4"/>
  <c r="S82" i="4"/>
  <c r="S81" i="4"/>
  <c r="S80" i="4"/>
  <c r="S79" i="4"/>
  <c r="S78" i="4"/>
  <c r="S77" i="4"/>
  <c r="S76" i="4"/>
  <c r="S75" i="4"/>
  <c r="S74" i="4"/>
  <c r="S73" i="4"/>
  <c r="S72" i="4"/>
  <c r="S71" i="4"/>
  <c r="S70" i="4"/>
  <c r="S69" i="4"/>
  <c r="S68" i="4"/>
  <c r="S67" i="4"/>
  <c r="S66" i="4"/>
  <c r="S65" i="4"/>
  <c r="S64" i="4"/>
  <c r="S63" i="4"/>
  <c r="S62" i="4"/>
  <c r="S61" i="4"/>
  <c r="S60" i="4"/>
  <c r="S59" i="4"/>
  <c r="S58" i="4"/>
  <c r="S57" i="4"/>
  <c r="S56" i="4"/>
  <c r="S55" i="4"/>
  <c r="S54" i="4"/>
  <c r="S53" i="4"/>
  <c r="S52" i="4"/>
  <c r="S51" i="4"/>
  <c r="S50" i="4"/>
  <c r="S49" i="4"/>
  <c r="S48" i="4"/>
  <c r="S47" i="4"/>
  <c r="S46" i="4"/>
  <c r="S45" i="4"/>
  <c r="S44" i="4"/>
  <c r="S43" i="4"/>
  <c r="S42" i="4"/>
  <c r="S41" i="4"/>
  <c r="S40" i="4"/>
  <c r="S39" i="4"/>
  <c r="S38" i="4"/>
  <c r="S37" i="4"/>
  <c r="S36" i="4"/>
  <c r="S35" i="4"/>
  <c r="S34" i="4"/>
  <c r="S33" i="4"/>
  <c r="S32" i="4"/>
  <c r="S31" i="4"/>
  <c r="S30" i="4"/>
  <c r="S29" i="4"/>
  <c r="S28" i="4"/>
  <c r="S27" i="4"/>
  <c r="S26" i="4"/>
  <c r="S25" i="4"/>
  <c r="S24" i="4"/>
  <c r="S23" i="4"/>
  <c r="S22" i="4"/>
  <c r="S21" i="4"/>
  <c r="S20" i="4"/>
  <c r="S19" i="4"/>
  <c r="S18" i="4"/>
  <c r="S17" i="4"/>
  <c r="S16" i="4"/>
  <c r="S15" i="4"/>
  <c r="S14" i="4"/>
  <c r="S13" i="4"/>
  <c r="S12" i="4"/>
  <c r="S11" i="4"/>
  <c r="S10" i="4"/>
  <c r="S9" i="4"/>
  <c r="S8" i="4"/>
  <c r="S7" i="4"/>
  <c r="S6" i="4"/>
  <c r="S5" i="4"/>
  <c r="S4" i="4"/>
  <c r="S3" i="4"/>
  <c r="S2" i="4"/>
  <c r="S128" i="3"/>
  <c r="S127" i="3"/>
  <c r="S126" i="3"/>
  <c r="S125" i="3"/>
  <c r="S124" i="3"/>
  <c r="S123" i="3"/>
  <c r="S122" i="3"/>
  <c r="S121" i="3"/>
  <c r="S120" i="3"/>
  <c r="S119" i="3"/>
  <c r="S118" i="3"/>
  <c r="S117" i="3"/>
  <c r="S116" i="3"/>
  <c r="S115" i="3"/>
  <c r="S114" i="3"/>
  <c r="S113" i="3"/>
  <c r="S112" i="3"/>
  <c r="S111" i="3"/>
  <c r="S110" i="3"/>
  <c r="S109" i="3"/>
  <c r="S108" i="3"/>
  <c r="S107" i="3"/>
  <c r="S106" i="3"/>
  <c r="S105" i="3"/>
  <c r="S104" i="3"/>
  <c r="S103" i="3"/>
  <c r="S102" i="3"/>
  <c r="S101" i="3"/>
  <c r="S100" i="3"/>
  <c r="S99" i="3"/>
  <c r="S98" i="3"/>
  <c r="S97" i="3"/>
  <c r="S96" i="3"/>
  <c r="S95" i="3"/>
  <c r="S94" i="3"/>
  <c r="S93" i="3"/>
  <c r="S92" i="3"/>
  <c r="S91" i="3"/>
  <c r="S90" i="3"/>
  <c r="S89" i="3"/>
  <c r="S88" i="3"/>
  <c r="S87" i="3"/>
  <c r="S86" i="3"/>
  <c r="S85" i="3"/>
  <c r="S84" i="3"/>
  <c r="S83" i="3"/>
  <c r="S82" i="3"/>
  <c r="S81" i="3"/>
  <c r="S80" i="3"/>
  <c r="S79" i="3"/>
  <c r="S78" i="3"/>
  <c r="S77" i="3"/>
  <c r="S76" i="3"/>
  <c r="S75" i="3"/>
  <c r="S74" i="3"/>
  <c r="S73" i="3"/>
  <c r="S72" i="3"/>
  <c r="S71" i="3"/>
  <c r="S70" i="3"/>
  <c r="S69" i="3"/>
  <c r="S68" i="3"/>
  <c r="S67" i="3"/>
  <c r="S66" i="3"/>
  <c r="S65" i="3"/>
  <c r="S64" i="3"/>
  <c r="S63" i="3"/>
  <c r="S62" i="3"/>
  <c r="S61" i="3"/>
  <c r="S60" i="3"/>
  <c r="S59" i="3"/>
  <c r="S58" i="3"/>
  <c r="S57" i="3"/>
  <c r="S56" i="3"/>
  <c r="S55" i="3"/>
  <c r="S54" i="3"/>
  <c r="S53" i="3"/>
  <c r="S52" i="3"/>
  <c r="S51" i="3"/>
  <c r="S50" i="3"/>
  <c r="S49" i="3"/>
  <c r="S48" i="3"/>
  <c r="S47" i="3"/>
  <c r="S46" i="3"/>
  <c r="S45" i="3"/>
  <c r="S44" i="3"/>
  <c r="S43" i="3"/>
  <c r="S42" i="3"/>
  <c r="S41" i="3"/>
  <c r="S40" i="3"/>
  <c r="S39" i="3"/>
  <c r="S38" i="3"/>
  <c r="S37" i="3"/>
  <c r="S36" i="3"/>
  <c r="S35" i="3"/>
  <c r="S34" i="3"/>
  <c r="S33" i="3"/>
  <c r="S32" i="3"/>
  <c r="S31" i="3"/>
  <c r="S30" i="3"/>
  <c r="S29" i="3"/>
  <c r="S28" i="3"/>
  <c r="S27" i="3"/>
  <c r="S26" i="3"/>
  <c r="S25" i="3"/>
  <c r="S24" i="3"/>
  <c r="S23" i="3"/>
  <c r="S22" i="3"/>
  <c r="S21" i="3"/>
  <c r="S20" i="3"/>
  <c r="S19" i="3"/>
  <c r="S18" i="3"/>
  <c r="S17" i="3"/>
  <c r="S16" i="3"/>
  <c r="S15" i="3"/>
  <c r="S14" i="3"/>
  <c r="S13" i="3"/>
  <c r="S9" i="3"/>
  <c r="S8" i="3"/>
  <c r="S7" i="3"/>
  <c r="S6" i="3"/>
  <c r="S5" i="3"/>
  <c r="S4" i="3"/>
  <c r="S3" i="3"/>
  <c r="S2" i="3"/>
  <c r="S134" i="2"/>
  <c r="S133" i="2"/>
  <c r="S132" i="2"/>
  <c r="S131" i="2"/>
  <c r="S130" i="2"/>
  <c r="S129" i="2"/>
  <c r="S128" i="2"/>
  <c r="S127" i="2"/>
  <c r="S126" i="2"/>
  <c r="S125" i="2"/>
  <c r="S124" i="2"/>
  <c r="S123" i="2"/>
  <c r="S122" i="2"/>
  <c r="S121" i="2"/>
  <c r="S120" i="2"/>
  <c r="S119" i="2"/>
  <c r="S118" i="2"/>
  <c r="S117" i="2"/>
  <c r="S116" i="2"/>
  <c r="S115" i="2"/>
  <c r="S114" i="2"/>
  <c r="S113" i="2"/>
  <c r="S112" i="2"/>
  <c r="S111" i="2"/>
  <c r="S110" i="2"/>
  <c r="S109" i="2"/>
  <c r="S108" i="2"/>
  <c r="S107" i="2"/>
  <c r="S106" i="2"/>
  <c r="S105" i="2"/>
  <c r="S104" i="2"/>
  <c r="S103" i="2"/>
  <c r="S102" i="2"/>
  <c r="S101" i="2"/>
  <c r="S100" i="2"/>
  <c r="S99" i="2"/>
  <c r="S98" i="2"/>
  <c r="S97" i="2"/>
  <c r="S96" i="2"/>
  <c r="S95" i="2"/>
  <c r="S94" i="2"/>
  <c r="S93" i="2"/>
  <c r="S92" i="2"/>
  <c r="S91" i="2"/>
  <c r="S90" i="2"/>
  <c r="S89" i="2"/>
  <c r="S88" i="2"/>
  <c r="S87" i="2"/>
  <c r="S86" i="2"/>
  <c r="S85" i="2"/>
  <c r="S84" i="2"/>
  <c r="S83" i="2"/>
  <c r="S82" i="2"/>
  <c r="S81" i="2"/>
  <c r="S80" i="2"/>
  <c r="S79" i="2"/>
  <c r="S78" i="2"/>
  <c r="S77" i="2"/>
  <c r="S76" i="2"/>
  <c r="S75" i="2"/>
  <c r="S74" i="2"/>
  <c r="S73" i="2"/>
  <c r="S72" i="2"/>
  <c r="S71" i="2"/>
  <c r="S70" i="2"/>
  <c r="S69" i="2"/>
  <c r="S68" i="2"/>
  <c r="S67" i="2"/>
  <c r="S66" i="2"/>
  <c r="S65" i="2"/>
  <c r="S64" i="2"/>
  <c r="S63" i="2"/>
  <c r="S62" i="2"/>
  <c r="S61" i="2"/>
  <c r="S60" i="2"/>
  <c r="S59" i="2"/>
  <c r="S58" i="2"/>
  <c r="S57" i="2"/>
  <c r="S56" i="2"/>
  <c r="S55" i="2"/>
  <c r="S54" i="2"/>
  <c r="S53" i="2"/>
  <c r="S52" i="2"/>
  <c r="S51" i="2"/>
  <c r="S50" i="2"/>
  <c r="S49" i="2"/>
  <c r="S48" i="2"/>
  <c r="S47" i="2"/>
  <c r="S46" i="2"/>
  <c r="S45" i="2"/>
  <c r="S44" i="2"/>
  <c r="S43" i="2"/>
  <c r="S42" i="2"/>
  <c r="S41" i="2"/>
  <c r="S40" i="2"/>
  <c r="S39" i="2"/>
  <c r="S38" i="2"/>
  <c r="S37" i="2"/>
  <c r="S36" i="2"/>
  <c r="S35" i="2"/>
  <c r="S34" i="2"/>
  <c r="S33" i="2"/>
  <c r="S32" i="2"/>
  <c r="S31" i="2"/>
  <c r="S30" i="2"/>
  <c r="S29" i="2"/>
  <c r="S28" i="2"/>
  <c r="S27" i="2"/>
  <c r="S26" i="2"/>
  <c r="S25" i="2"/>
  <c r="S24" i="2"/>
  <c r="S23" i="2"/>
  <c r="S22" i="2"/>
  <c r="S21" i="2"/>
  <c r="S20" i="2"/>
  <c r="S19" i="2"/>
  <c r="S18" i="2"/>
  <c r="S17" i="2"/>
  <c r="S16" i="2"/>
  <c r="S15" i="2"/>
  <c r="S14" i="2"/>
  <c r="S13" i="2"/>
  <c r="S12" i="2"/>
  <c r="S11" i="2"/>
  <c r="S10" i="2"/>
  <c r="S9" i="2"/>
  <c r="S8" i="2"/>
  <c r="S7" i="2"/>
  <c r="S6" i="2"/>
  <c r="S5" i="2"/>
  <c r="S4" i="2"/>
  <c r="S3" i="2"/>
  <c r="S2" i="2"/>
  <c r="S3" i="12"/>
  <c r="S4" i="12"/>
  <c r="S5" i="12"/>
  <c r="S6" i="12"/>
  <c r="S7" i="12"/>
  <c r="S8" i="12"/>
  <c r="S9" i="12"/>
  <c r="S10" i="12"/>
  <c r="S11" i="12"/>
  <c r="S12" i="12"/>
  <c r="S13" i="12"/>
  <c r="S14" i="12"/>
  <c r="S15" i="12"/>
  <c r="S16" i="12"/>
  <c r="S17" i="12"/>
  <c r="S18" i="12"/>
  <c r="S19" i="12"/>
  <c r="S20" i="12"/>
  <c r="S21" i="12"/>
  <c r="S22" i="12"/>
  <c r="S23" i="12"/>
  <c r="S24" i="12"/>
  <c r="S25" i="12"/>
  <c r="S26" i="12"/>
  <c r="S27" i="12"/>
  <c r="S28" i="12"/>
  <c r="S29" i="12"/>
  <c r="S30" i="12"/>
  <c r="S31" i="12"/>
  <c r="S32" i="12"/>
  <c r="S33" i="12"/>
  <c r="S34" i="12"/>
  <c r="S35" i="12"/>
  <c r="S36" i="12"/>
  <c r="S37" i="12"/>
  <c r="S38" i="12"/>
  <c r="S39" i="12"/>
  <c r="S40" i="12"/>
  <c r="S41" i="12"/>
  <c r="S42" i="12"/>
  <c r="S43" i="12"/>
  <c r="S44" i="12"/>
  <c r="S45" i="12"/>
  <c r="S46" i="12"/>
  <c r="S47" i="12"/>
  <c r="S48" i="12"/>
  <c r="S49" i="12"/>
  <c r="S50" i="12"/>
  <c r="S51" i="12"/>
  <c r="S52" i="12"/>
  <c r="S53" i="12"/>
  <c r="S54" i="12"/>
  <c r="S55" i="12"/>
  <c r="S56" i="12"/>
  <c r="S57" i="12"/>
  <c r="S58" i="12"/>
  <c r="S59" i="12"/>
  <c r="S60" i="12"/>
  <c r="S61" i="12"/>
  <c r="S62" i="12"/>
  <c r="S63" i="12"/>
  <c r="S64" i="12"/>
  <c r="S65" i="12"/>
  <c r="S66" i="12"/>
  <c r="S67" i="12"/>
  <c r="S68" i="12"/>
  <c r="S69" i="12"/>
  <c r="S70" i="12"/>
  <c r="S71" i="12"/>
  <c r="S72" i="12"/>
  <c r="S73" i="12"/>
  <c r="S74" i="12"/>
  <c r="S75" i="12"/>
  <c r="S76" i="12"/>
  <c r="S77" i="12"/>
  <c r="S78" i="12"/>
  <c r="S79" i="12"/>
  <c r="S80" i="12"/>
  <c r="S81" i="12"/>
  <c r="S82" i="12"/>
  <c r="S83" i="12"/>
  <c r="S84" i="12"/>
  <c r="S85" i="12"/>
  <c r="S86" i="12"/>
  <c r="S87" i="12"/>
  <c r="S88" i="12"/>
  <c r="S89" i="12"/>
  <c r="S90" i="12"/>
  <c r="S91" i="12"/>
  <c r="S92" i="12"/>
  <c r="S93" i="12"/>
  <c r="S94" i="12"/>
  <c r="S95" i="12"/>
  <c r="S96" i="12"/>
  <c r="S97" i="12"/>
  <c r="S98" i="12"/>
  <c r="S99" i="12"/>
  <c r="S100" i="12"/>
  <c r="S101" i="12"/>
  <c r="S102" i="12"/>
  <c r="S103" i="12"/>
  <c r="S104" i="12"/>
  <c r="S105" i="12"/>
  <c r="S106" i="12"/>
  <c r="S107" i="12"/>
  <c r="S108" i="12"/>
  <c r="S109" i="12"/>
  <c r="S110" i="12"/>
  <c r="S111" i="12"/>
  <c r="S112" i="12"/>
  <c r="S113" i="12"/>
  <c r="S114" i="12"/>
  <c r="S115" i="12"/>
  <c r="S116" i="12"/>
  <c r="S117" i="12"/>
  <c r="S118" i="12"/>
  <c r="S119" i="12"/>
  <c r="S120" i="12"/>
  <c r="S121" i="12"/>
  <c r="S122" i="12"/>
  <c r="S123" i="12"/>
  <c r="S124" i="12"/>
  <c r="S125" i="12"/>
  <c r="S126" i="12"/>
  <c r="S127" i="12"/>
  <c r="S128" i="12"/>
  <c r="S129" i="12"/>
  <c r="S130" i="12"/>
  <c r="S131" i="12"/>
  <c r="S132" i="12"/>
  <c r="S133" i="12"/>
  <c r="S134" i="12"/>
  <c r="S135" i="12"/>
  <c r="S136" i="12"/>
  <c r="S137" i="12"/>
  <c r="S138" i="12"/>
  <c r="S139" i="12"/>
  <c r="S140" i="12"/>
  <c r="S141" i="12"/>
  <c r="S142" i="12"/>
  <c r="S143" i="12"/>
  <c r="S144" i="12"/>
  <c r="S145" i="12"/>
  <c r="S146" i="12"/>
  <c r="S147" i="12"/>
  <c r="S148" i="12"/>
  <c r="S149" i="12"/>
  <c r="S150" i="12"/>
  <c r="S151" i="12"/>
  <c r="S2" i="12"/>
  <c r="S36" i="1"/>
  <c r="S37" i="1"/>
  <c r="S38" i="1"/>
  <c r="S39" i="1"/>
  <c r="S40" i="1"/>
  <c r="S41" i="1"/>
  <c r="S42" i="1"/>
  <c r="S43" i="1"/>
  <c r="S44" i="1"/>
  <c r="S45" i="1"/>
  <c r="S46" i="1"/>
  <c r="S47" i="1"/>
  <c r="S48" i="1"/>
  <c r="S49" i="1"/>
  <c r="S50" i="1"/>
  <c r="S51" i="1"/>
  <c r="S52" i="1"/>
  <c r="S53" i="1"/>
  <c r="S54" i="1"/>
  <c r="S55" i="1"/>
  <c r="S56" i="1"/>
  <c r="S57" i="1"/>
  <c r="S58" i="1"/>
  <c r="S59" i="1"/>
  <c r="S60" i="1"/>
  <c r="S61" i="1"/>
  <c r="S62" i="1"/>
  <c r="S63" i="1"/>
  <c r="S64" i="1"/>
  <c r="S65" i="1"/>
  <c r="S66" i="1"/>
  <c r="S67" i="1"/>
  <c r="S68" i="1"/>
  <c r="S69" i="1"/>
  <c r="S70" i="1"/>
  <c r="S71" i="1"/>
  <c r="S72" i="1"/>
  <c r="S73" i="1"/>
  <c r="S74" i="1"/>
  <c r="S75" i="1"/>
  <c r="S76" i="1"/>
  <c r="S77" i="1"/>
  <c r="S78" i="1"/>
  <c r="S79" i="1"/>
  <c r="S80" i="1"/>
  <c r="S81" i="1"/>
  <c r="S82" i="1"/>
  <c r="S83" i="1"/>
  <c r="S84" i="1"/>
  <c r="S85" i="1"/>
  <c r="S86" i="1"/>
  <c r="S87" i="1"/>
  <c r="S88" i="1"/>
  <c r="S89" i="1"/>
  <c r="S90" i="1"/>
  <c r="S91" i="1"/>
  <c r="S92" i="1"/>
  <c r="S93" i="1"/>
  <c r="S94" i="1"/>
  <c r="S95" i="1"/>
  <c r="S96" i="1"/>
  <c r="S97" i="1"/>
  <c r="S98" i="1"/>
  <c r="S99" i="1"/>
  <c r="S100" i="1"/>
  <c r="S101" i="1"/>
  <c r="S102" i="1"/>
  <c r="S103" i="1"/>
  <c r="S104" i="1"/>
  <c r="S105" i="1"/>
  <c r="S106" i="1"/>
  <c r="S107" i="1"/>
  <c r="S108" i="1"/>
  <c r="S109" i="1"/>
  <c r="S110" i="1"/>
  <c r="S111" i="1"/>
  <c r="S112" i="1"/>
  <c r="S113" i="1"/>
  <c r="S114" i="1"/>
  <c r="S115" i="1"/>
  <c r="S116" i="1"/>
  <c r="S117" i="1"/>
  <c r="S118" i="1"/>
  <c r="S119" i="1"/>
  <c r="S120" i="1"/>
  <c r="S121" i="1"/>
  <c r="S122" i="1"/>
  <c r="S123" i="1"/>
  <c r="S124" i="1"/>
  <c r="S125" i="1"/>
  <c r="S126" i="1"/>
  <c r="S127" i="1"/>
  <c r="S128" i="1"/>
  <c r="S129" i="1"/>
  <c r="S130" i="1"/>
  <c r="S131" i="1"/>
  <c r="S132" i="1"/>
  <c r="S133" i="1"/>
  <c r="S134" i="1"/>
  <c r="S135" i="1"/>
  <c r="S3" i="1"/>
  <c r="S4" i="1"/>
  <c r="S5" i="1"/>
  <c r="S6" i="1"/>
  <c r="S7" i="1"/>
  <c r="S8" i="1"/>
  <c r="S9" i="1"/>
  <c r="S10" i="1"/>
  <c r="S11" i="1"/>
  <c r="S12" i="1"/>
  <c r="S13" i="1"/>
  <c r="S14" i="1"/>
  <c r="S15" i="1"/>
  <c r="S16" i="1"/>
  <c r="S17" i="1"/>
  <c r="S18" i="1"/>
  <c r="S19" i="1"/>
  <c r="S20" i="1"/>
  <c r="S21" i="1"/>
  <c r="S22" i="1"/>
  <c r="S23" i="1"/>
  <c r="S24" i="1"/>
  <c r="S25" i="1"/>
  <c r="S26" i="1"/>
  <c r="S27" i="1"/>
  <c r="S28" i="1"/>
  <c r="S29" i="1"/>
  <c r="S30" i="1"/>
  <c r="S31" i="1"/>
  <c r="S32" i="1"/>
  <c r="S33" i="1"/>
  <c r="S34" i="1"/>
  <c r="S35" i="1"/>
  <c r="S2" i="1"/>
  <c r="O3" i="10"/>
  <c r="P3" i="10"/>
  <c r="Q3" i="10"/>
  <c r="O4" i="10"/>
  <c r="P4" i="10"/>
  <c r="Q4" i="10"/>
  <c r="O5" i="10"/>
  <c r="P5" i="10"/>
  <c r="Q5" i="10"/>
  <c r="O6" i="10"/>
  <c r="P6" i="10"/>
  <c r="Q6" i="10"/>
  <c r="O7" i="10"/>
  <c r="P7" i="10"/>
  <c r="Q7" i="10"/>
  <c r="O8" i="10"/>
  <c r="P8" i="10"/>
  <c r="Q8" i="10"/>
  <c r="O9" i="10"/>
  <c r="P9" i="10"/>
  <c r="Q9" i="10"/>
  <c r="O10" i="10"/>
  <c r="P10" i="10"/>
  <c r="Q10" i="10"/>
  <c r="O11" i="10"/>
  <c r="P11" i="10"/>
  <c r="Q11" i="10"/>
  <c r="O12" i="10"/>
  <c r="P12" i="10"/>
  <c r="Q12" i="10"/>
  <c r="O13" i="10"/>
  <c r="P13" i="10"/>
  <c r="Q13" i="10"/>
  <c r="Q2" i="10"/>
  <c r="P2" i="10"/>
  <c r="O2" i="10"/>
  <c r="O3" i="9"/>
  <c r="P3" i="9"/>
  <c r="Q3" i="9"/>
  <c r="O4" i="9"/>
  <c r="P4" i="9"/>
  <c r="Q4" i="9"/>
  <c r="O5" i="9"/>
  <c r="P5" i="9"/>
  <c r="Q5" i="9"/>
  <c r="O6" i="9"/>
  <c r="P6" i="9"/>
  <c r="Q6" i="9"/>
  <c r="O7" i="9"/>
  <c r="P7" i="9"/>
  <c r="Q7" i="9"/>
  <c r="O8" i="9"/>
  <c r="P8" i="9"/>
  <c r="Q8" i="9"/>
  <c r="Q2" i="9"/>
  <c r="P2" i="9"/>
  <c r="O2" i="9"/>
  <c r="O3" i="8"/>
  <c r="P3" i="8"/>
  <c r="Q3" i="8"/>
  <c r="O4" i="8"/>
  <c r="P4" i="8"/>
  <c r="Q4" i="8"/>
  <c r="O5" i="8"/>
  <c r="P5" i="8"/>
  <c r="Q5" i="8"/>
  <c r="O6" i="8"/>
  <c r="P6" i="8"/>
  <c r="Q6" i="8"/>
  <c r="O7" i="8"/>
  <c r="P7" i="8"/>
  <c r="Q7" i="8"/>
  <c r="O8" i="8"/>
  <c r="P8" i="8"/>
  <c r="Q8" i="8"/>
  <c r="O9" i="8"/>
  <c r="P9" i="8"/>
  <c r="Q9" i="8"/>
  <c r="Q2" i="8"/>
  <c r="P2" i="8"/>
  <c r="O2" i="8"/>
  <c r="O3" i="7"/>
  <c r="P3" i="7"/>
  <c r="Q3" i="7"/>
  <c r="O4" i="7"/>
  <c r="P4" i="7"/>
  <c r="Q4" i="7"/>
  <c r="O5" i="7"/>
  <c r="P5" i="7"/>
  <c r="Q5" i="7"/>
  <c r="O6" i="7"/>
  <c r="P6" i="7"/>
  <c r="Q6" i="7"/>
  <c r="O7" i="7"/>
  <c r="P7" i="7"/>
  <c r="Q7" i="7"/>
  <c r="O8" i="7"/>
  <c r="P8" i="7"/>
  <c r="Q8" i="7"/>
  <c r="O9" i="7"/>
  <c r="P9" i="7"/>
  <c r="Q9" i="7"/>
  <c r="Q2" i="7"/>
  <c r="P2" i="7"/>
  <c r="O2" i="7"/>
  <c r="O3" i="4"/>
  <c r="P3" i="4"/>
  <c r="Q3" i="4"/>
  <c r="O4" i="4"/>
  <c r="P4" i="4"/>
  <c r="Q4" i="4"/>
  <c r="O5" i="4"/>
  <c r="P5" i="4"/>
  <c r="Q5" i="4"/>
  <c r="O6" i="4"/>
  <c r="P6" i="4"/>
  <c r="Q6" i="4"/>
  <c r="O7" i="4"/>
  <c r="P7" i="4"/>
  <c r="Q7" i="4"/>
  <c r="O8" i="4"/>
  <c r="P8" i="4"/>
  <c r="Q8" i="4"/>
  <c r="O9" i="4"/>
  <c r="P9" i="4"/>
  <c r="Q9" i="4"/>
  <c r="Q2" i="4"/>
  <c r="P2" i="4"/>
  <c r="O2" i="4"/>
  <c r="O3" i="3"/>
  <c r="P3" i="3"/>
  <c r="Q3" i="3"/>
  <c r="O4" i="3"/>
  <c r="P4" i="3"/>
  <c r="Q4" i="3"/>
  <c r="O5" i="3"/>
  <c r="P5" i="3"/>
  <c r="Q5" i="3"/>
  <c r="O6" i="3"/>
  <c r="P6" i="3"/>
  <c r="Q6" i="3"/>
  <c r="O7" i="3"/>
  <c r="P7" i="3"/>
  <c r="Q7" i="3"/>
  <c r="O8" i="3"/>
  <c r="P8" i="3"/>
  <c r="Q8" i="3"/>
  <c r="O9" i="3"/>
  <c r="P9" i="3"/>
  <c r="Q9" i="3"/>
  <c r="Q2" i="3"/>
  <c r="P2" i="3"/>
  <c r="O2" i="3"/>
  <c r="O3" i="2"/>
  <c r="P3" i="2"/>
  <c r="Q3" i="2"/>
  <c r="O4" i="2"/>
  <c r="P4" i="2"/>
  <c r="Q4" i="2"/>
  <c r="O5" i="2"/>
  <c r="P5" i="2"/>
  <c r="Q5" i="2"/>
  <c r="O6" i="2"/>
  <c r="P6" i="2"/>
  <c r="Q6" i="2"/>
  <c r="O7" i="2"/>
  <c r="P7" i="2"/>
  <c r="Q7" i="2"/>
  <c r="O8" i="2"/>
  <c r="P8" i="2"/>
  <c r="Q8" i="2"/>
  <c r="O9" i="2"/>
  <c r="P9" i="2"/>
  <c r="Q9" i="2"/>
  <c r="O10" i="2"/>
  <c r="P10" i="2"/>
  <c r="Q10" i="2"/>
  <c r="O11" i="2"/>
  <c r="P11" i="2"/>
  <c r="Q11" i="2"/>
  <c r="O12" i="2"/>
  <c r="P12" i="2"/>
  <c r="Q12" i="2"/>
  <c r="O13" i="2"/>
  <c r="P13" i="2"/>
  <c r="Q13" i="2"/>
  <c r="Q2" i="2"/>
  <c r="P2" i="2"/>
  <c r="O2" i="2"/>
  <c r="O3" i="12"/>
  <c r="P3" i="12"/>
  <c r="Q3" i="12"/>
  <c r="O4" i="12"/>
  <c r="P4" i="12"/>
  <c r="Q4" i="12"/>
  <c r="O5" i="12"/>
  <c r="P5" i="12"/>
  <c r="Q5" i="12"/>
  <c r="O6" i="12"/>
  <c r="P6" i="12"/>
  <c r="Q6" i="12"/>
  <c r="O7" i="12"/>
  <c r="P7" i="12"/>
  <c r="Q7" i="12"/>
  <c r="O8" i="12"/>
  <c r="P8" i="12"/>
  <c r="Q8" i="12"/>
  <c r="O9" i="12"/>
  <c r="P9" i="12"/>
  <c r="Q9" i="12"/>
  <c r="O10" i="12"/>
  <c r="P10" i="12"/>
  <c r="Q10" i="12"/>
  <c r="O11" i="12"/>
  <c r="P11" i="12"/>
  <c r="Q11" i="12"/>
  <c r="O12" i="12"/>
  <c r="P12" i="12"/>
  <c r="Q12" i="12"/>
  <c r="O13" i="12"/>
  <c r="P13" i="12"/>
  <c r="Q13" i="12"/>
  <c r="O2" i="12"/>
  <c r="Q2" i="12"/>
  <c r="P2" i="12"/>
  <c r="Q3" i="1"/>
  <c r="Q4" i="1"/>
  <c r="Q5" i="1"/>
  <c r="Q6" i="1"/>
  <c r="Q7" i="1"/>
  <c r="Q8" i="1"/>
  <c r="Q9" i="1"/>
  <c r="Q10" i="1"/>
  <c r="Q11" i="1"/>
  <c r="Q12" i="1"/>
  <c r="Q13" i="1"/>
  <c r="Q2" i="1"/>
  <c r="P4" i="1"/>
  <c r="P5" i="1"/>
  <c r="P6" i="1"/>
  <c r="P7" i="1"/>
  <c r="P8" i="1"/>
  <c r="P9" i="1"/>
  <c r="P10" i="1"/>
  <c r="P11" i="1"/>
  <c r="P12" i="1"/>
  <c r="P13" i="1"/>
  <c r="P3" i="1"/>
  <c r="P2" i="1"/>
  <c r="O3" i="1"/>
  <c r="O4" i="1"/>
  <c r="O5" i="1"/>
  <c r="O6" i="1"/>
  <c r="O7" i="1"/>
  <c r="O8" i="1"/>
  <c r="O9" i="1"/>
  <c r="O10" i="1"/>
  <c r="O11" i="1"/>
  <c r="O12" i="1"/>
  <c r="O13" i="1"/>
  <c r="O2" i="1"/>
</calcChain>
</file>

<file path=xl/sharedStrings.xml><?xml version="1.0" encoding="utf-8"?>
<sst xmlns="http://schemas.openxmlformats.org/spreadsheetml/2006/main" count="25008" uniqueCount="1820">
  <si>
    <t>Largeur</t>
  </si>
  <si>
    <t>Hauteur</t>
  </si>
  <si>
    <t>1V</t>
  </si>
  <si>
    <t>1V ou 2V</t>
  </si>
  <si>
    <t>Standard</t>
  </si>
  <si>
    <t>Standard / Sur mesure</t>
  </si>
  <si>
    <t>Prix_base</t>
  </si>
  <si>
    <t>Journalier</t>
  </si>
  <si>
    <t>Semi fixe</t>
  </si>
  <si>
    <t>2V</t>
  </si>
  <si>
    <t>Sur mesure</t>
  </si>
  <si>
    <t>400 - 800</t>
  </si>
  <si>
    <t>800 - 2040</t>
  </si>
  <si>
    <t>2060 - 2130</t>
  </si>
  <si>
    <t>2150 - 2450</t>
  </si>
  <si>
    <t>2460 - 2650</t>
  </si>
  <si>
    <t>2660 - 3000</t>
  </si>
  <si>
    <t>810 - 890</t>
  </si>
  <si>
    <t>900 - 990</t>
  </si>
  <si>
    <t>1000 - 1100</t>
  </si>
  <si>
    <t>1110 - 1300</t>
  </si>
  <si>
    <t>Note 1</t>
  </si>
  <si>
    <t>Les portes à double battant d'une largeur supérieure à 1400 mm seront toujours expédiées démontées, sauf si la commande a un minimum de 10 unités de la même dimension.</t>
  </si>
  <si>
    <t>800 - 1200</t>
  </si>
  <si>
    <t>900 - 1300</t>
  </si>
  <si>
    <t>EI30</t>
  </si>
  <si>
    <t>Intérieur</t>
  </si>
  <si>
    <t>intérieur</t>
  </si>
  <si>
    <t>AA001</t>
  </si>
  <si>
    <t>AA002</t>
  </si>
  <si>
    <t>AA003</t>
  </si>
  <si>
    <t>AA004</t>
  </si>
  <si>
    <t>AA005</t>
  </si>
  <si>
    <t>AA006</t>
  </si>
  <si>
    <t>AA007</t>
  </si>
  <si>
    <t>AA008</t>
  </si>
  <si>
    <t>AA009</t>
  </si>
  <si>
    <t>AA010</t>
  </si>
  <si>
    <t>AA011</t>
  </si>
  <si>
    <t>AA012</t>
  </si>
  <si>
    <t>CODE</t>
  </si>
  <si>
    <t>Feu</t>
  </si>
  <si>
    <t>Usage</t>
  </si>
  <si>
    <t>EI60</t>
  </si>
  <si>
    <t>AA030</t>
  </si>
  <si>
    <t>AA031</t>
  </si>
  <si>
    <t>AA032</t>
  </si>
  <si>
    <t>AA034</t>
  </si>
  <si>
    <t>AA036</t>
  </si>
  <si>
    <t>AA072</t>
  </si>
  <si>
    <t>AA037</t>
  </si>
  <si>
    <t>AA073</t>
  </si>
  <si>
    <t>AA064</t>
  </si>
  <si>
    <t>AA038</t>
  </si>
  <si>
    <t>AA069</t>
  </si>
  <si>
    <t>AA066</t>
  </si>
  <si>
    <t>AA039</t>
  </si>
  <si>
    <t>AA040</t>
  </si>
  <si>
    <t>AA041</t>
  </si>
  <si>
    <t>AA042</t>
  </si>
  <si>
    <t>AA044</t>
  </si>
  <si>
    <t>AA046</t>
  </si>
  <si>
    <t>AA067</t>
  </si>
  <si>
    <t>AA047</t>
  </si>
  <si>
    <t>AA068</t>
  </si>
  <si>
    <t>AA074</t>
  </si>
  <si>
    <t>AA048</t>
  </si>
  <si>
    <t>AA070</t>
  </si>
  <si>
    <t>AA071</t>
  </si>
  <si>
    <t>AA049</t>
  </si>
  <si>
    <t>AA201</t>
  </si>
  <si>
    <t>AA101</t>
  </si>
  <si>
    <t>AA206</t>
  </si>
  <si>
    <t>AA106</t>
  </si>
  <si>
    <t>AA211</t>
  </si>
  <si>
    <t>AA216</t>
  </si>
  <si>
    <t>AA202</t>
  </si>
  <si>
    <t>AA102</t>
  </si>
  <si>
    <t>AA207</t>
  </si>
  <si>
    <t>AA107</t>
  </si>
  <si>
    <t>AA212</t>
  </si>
  <si>
    <t>AA217</t>
  </si>
  <si>
    <t>AA203</t>
  </si>
  <si>
    <t>AA103</t>
  </si>
  <si>
    <t>AA208</t>
  </si>
  <si>
    <t>AA108</t>
  </si>
  <si>
    <t>AA213</t>
  </si>
  <si>
    <t>AA218</t>
  </si>
  <si>
    <t>AA204</t>
  </si>
  <si>
    <t>AA104</t>
  </si>
  <si>
    <t>AA209</t>
  </si>
  <si>
    <t>AA109</t>
  </si>
  <si>
    <t>AA214</t>
  </si>
  <si>
    <t>AA219</t>
  </si>
  <si>
    <t>AA205</t>
  </si>
  <si>
    <t>AA105</t>
  </si>
  <si>
    <t>AA210</t>
  </si>
  <si>
    <t>AA110</t>
  </si>
  <si>
    <t>AA215</t>
  </si>
  <si>
    <t>AA220</t>
  </si>
  <si>
    <t>AA230</t>
  </si>
  <si>
    <t>AA130</t>
  </si>
  <si>
    <t>AA241</t>
  </si>
  <si>
    <t>AA141</t>
  </si>
  <si>
    <t>AA252</t>
  </si>
  <si>
    <t>AA263</t>
  </si>
  <si>
    <t>AA231</t>
  </si>
  <si>
    <t>AA131</t>
  </si>
  <si>
    <t>AA242</t>
  </si>
  <si>
    <t>AA142</t>
  </si>
  <si>
    <t>AA253</t>
  </si>
  <si>
    <t>AA264</t>
  </si>
  <si>
    <t>AA232</t>
  </si>
  <si>
    <t>AA132</t>
  </si>
  <si>
    <t>AA243</t>
  </si>
  <si>
    <t>AA143</t>
  </si>
  <si>
    <t>AA254</t>
  </si>
  <si>
    <t>AA265</t>
  </si>
  <si>
    <t>AA233</t>
  </si>
  <si>
    <t>AA133</t>
  </si>
  <si>
    <t>AA244</t>
  </si>
  <si>
    <t>AA144</t>
  </si>
  <si>
    <t>AA255</t>
  </si>
  <si>
    <t>AA266</t>
  </si>
  <si>
    <t>AA234</t>
  </si>
  <si>
    <t>AA134</t>
  </si>
  <si>
    <t>AA245</t>
  </si>
  <si>
    <t>AA145</t>
  </si>
  <si>
    <t>AA256</t>
  </si>
  <si>
    <t>AA267</t>
  </si>
  <si>
    <t>AA235</t>
  </si>
  <si>
    <t>AA135</t>
  </si>
  <si>
    <t>AA246</t>
  </si>
  <si>
    <t>AA146</t>
  </si>
  <si>
    <t>AA257</t>
  </si>
  <si>
    <t>AA268</t>
  </si>
  <si>
    <t>AA236</t>
  </si>
  <si>
    <t>AA136</t>
  </si>
  <si>
    <t>AA247</t>
  </si>
  <si>
    <t>AA147</t>
  </si>
  <si>
    <t>AA258</t>
  </si>
  <si>
    <t>AA269</t>
  </si>
  <si>
    <t>AA237</t>
  </si>
  <si>
    <t>AA137</t>
  </si>
  <si>
    <t>AA248</t>
  </si>
  <si>
    <t>AA148</t>
  </si>
  <si>
    <t>AA259</t>
  </si>
  <si>
    <t>AA270</t>
  </si>
  <si>
    <t>AA238</t>
  </si>
  <si>
    <t>AA138</t>
  </si>
  <si>
    <t>AA249</t>
  </si>
  <si>
    <t>AA149</t>
  </si>
  <si>
    <t>AA260</t>
  </si>
  <si>
    <t>AA271</t>
  </si>
  <si>
    <t>AA239</t>
  </si>
  <si>
    <t>AA139</t>
  </si>
  <si>
    <t>AA250</t>
  </si>
  <si>
    <t>AA150</t>
  </si>
  <si>
    <t>AA261</t>
  </si>
  <si>
    <t>AA272</t>
  </si>
  <si>
    <t>AA240</t>
  </si>
  <si>
    <t>AA140</t>
  </si>
  <si>
    <t>AA251</t>
  </si>
  <si>
    <t>AA151</t>
  </si>
  <si>
    <t>AA262</t>
  </si>
  <si>
    <t>EP</t>
  </si>
  <si>
    <t xml:space="preserve">Plus de 1300 mm : peint uniquement gaufré/texturé </t>
  </si>
  <si>
    <t>63mm</t>
  </si>
  <si>
    <t>1310 - 1480</t>
  </si>
  <si>
    <t>1490 - 1600</t>
  </si>
  <si>
    <t>1610 - 1770</t>
  </si>
  <si>
    <t>1780 - 1980</t>
  </si>
  <si>
    <t>1990 - 2600</t>
  </si>
  <si>
    <t>La variatition des mesures par rapport à la mesure standard sera effffectuée de 10 mm en 10 mm.</t>
  </si>
  <si>
    <t>Note 2</t>
  </si>
  <si>
    <t>EI90</t>
  </si>
  <si>
    <t>400-800</t>
  </si>
  <si>
    <t>800-2040</t>
  </si>
  <si>
    <t>2060-2130</t>
  </si>
  <si>
    <t>2150-2450</t>
  </si>
  <si>
    <t>810-890</t>
  </si>
  <si>
    <t>900-990</t>
  </si>
  <si>
    <t>FA001</t>
  </si>
  <si>
    <t>FA002</t>
  </si>
  <si>
    <t>FA003</t>
  </si>
  <si>
    <t>FA004</t>
  </si>
  <si>
    <t>FA005</t>
  </si>
  <si>
    <t>FA006</t>
  </si>
  <si>
    <t>FA007</t>
  </si>
  <si>
    <t>FA008</t>
  </si>
  <si>
    <t>FA009</t>
  </si>
  <si>
    <t>FA010</t>
  </si>
  <si>
    <t>FA011</t>
  </si>
  <si>
    <t>FA012</t>
  </si>
  <si>
    <t>EI120</t>
  </si>
  <si>
    <t>FA050</t>
  </si>
  <si>
    <t>FA062</t>
  </si>
  <si>
    <t>FA051</t>
  </si>
  <si>
    <t>FA052</t>
  </si>
  <si>
    <t>FA073</t>
  </si>
  <si>
    <t>FA053</t>
  </si>
  <si>
    <t>FA064</t>
  </si>
  <si>
    <t>FA063</t>
  </si>
  <si>
    <t>FA069</t>
  </si>
  <si>
    <t>FA066</t>
  </si>
  <si>
    <t>FA054</t>
  </si>
  <si>
    <t>FA055</t>
  </si>
  <si>
    <t>FA056</t>
  </si>
  <si>
    <t>FA057</t>
  </si>
  <si>
    <t>FA058</t>
  </si>
  <si>
    <t>FA068</t>
  </si>
  <si>
    <t>FA059</t>
  </si>
  <si>
    <t>FA074</t>
  </si>
  <si>
    <t>FA060</t>
  </si>
  <si>
    <t>FA070</t>
  </si>
  <si>
    <t>FA071</t>
  </si>
  <si>
    <t>FA061</t>
  </si>
  <si>
    <t>FA201</t>
  </si>
  <si>
    <t>FA101</t>
  </si>
  <si>
    <t>FA206</t>
  </si>
  <si>
    <t>FA106</t>
  </si>
  <si>
    <t>FA211</t>
  </si>
  <si>
    <t>FA216</t>
  </si>
  <si>
    <t>FA202</t>
  </si>
  <si>
    <t>FA102</t>
  </si>
  <si>
    <t>FA207</t>
  </si>
  <si>
    <t>FA107</t>
  </si>
  <si>
    <t>FA212</t>
  </si>
  <si>
    <t>FA217</t>
  </si>
  <si>
    <t>FA203</t>
  </si>
  <si>
    <t>FA103</t>
  </si>
  <si>
    <t>FA208</t>
  </si>
  <si>
    <t>FA108</t>
  </si>
  <si>
    <t>FA213</t>
  </si>
  <si>
    <t>FA218</t>
  </si>
  <si>
    <t>FA204</t>
  </si>
  <si>
    <t>FA104</t>
  </si>
  <si>
    <t>FA209</t>
  </si>
  <si>
    <t>FA109</t>
  </si>
  <si>
    <t>FA214</t>
  </si>
  <si>
    <t>FA219</t>
  </si>
  <si>
    <t>FA205</t>
  </si>
  <si>
    <t>FA105</t>
  </si>
  <si>
    <t>FA210</t>
  </si>
  <si>
    <t>FA110</t>
  </si>
  <si>
    <t>FA215</t>
  </si>
  <si>
    <t>FA220</t>
  </si>
  <si>
    <t>FA230</t>
  </si>
  <si>
    <t>FA130</t>
  </si>
  <si>
    <t>FA241</t>
  </si>
  <si>
    <t>FA141</t>
  </si>
  <si>
    <t>FA252</t>
  </si>
  <si>
    <t>FA263</t>
  </si>
  <si>
    <t>FA231</t>
  </si>
  <si>
    <t>FA131</t>
  </si>
  <si>
    <t>FA242</t>
  </si>
  <si>
    <t>FA142</t>
  </si>
  <si>
    <t>FA253</t>
  </si>
  <si>
    <t>FA264</t>
  </si>
  <si>
    <t>FA232</t>
  </si>
  <si>
    <t>FA132</t>
  </si>
  <si>
    <t>FA243</t>
  </si>
  <si>
    <t>FA143</t>
  </si>
  <si>
    <t>FA254</t>
  </si>
  <si>
    <t>FA265</t>
  </si>
  <si>
    <t>FA233</t>
  </si>
  <si>
    <t>FA133</t>
  </si>
  <si>
    <t>FA244</t>
  </si>
  <si>
    <t>FA144</t>
  </si>
  <si>
    <t>FA255</t>
  </si>
  <si>
    <t>FA266</t>
  </si>
  <si>
    <t>FA234</t>
  </si>
  <si>
    <t>FA134</t>
  </si>
  <si>
    <t>FA245</t>
  </si>
  <si>
    <t>FA145</t>
  </si>
  <si>
    <t>FA256</t>
  </si>
  <si>
    <t>FA267</t>
  </si>
  <si>
    <t>FA235</t>
  </si>
  <si>
    <t>FA135</t>
  </si>
  <si>
    <t>FA246</t>
  </si>
  <si>
    <t>FA146</t>
  </si>
  <si>
    <t>FA257</t>
  </si>
  <si>
    <t>FA268</t>
  </si>
  <si>
    <t>FA236</t>
  </si>
  <si>
    <t>FA136</t>
  </si>
  <si>
    <t>FA247</t>
  </si>
  <si>
    <t>FA147</t>
  </si>
  <si>
    <t>FA258</t>
  </si>
  <si>
    <t>FA269</t>
  </si>
  <si>
    <t>FA237</t>
  </si>
  <si>
    <t>FA137</t>
  </si>
  <si>
    <t>FA248</t>
  </si>
  <si>
    <t>FA148</t>
  </si>
  <si>
    <t>FA259</t>
  </si>
  <si>
    <t>FA270</t>
  </si>
  <si>
    <t>FA238</t>
  </si>
  <si>
    <t>FA138</t>
  </si>
  <si>
    <t>FA249</t>
  </si>
  <si>
    <t>FA149</t>
  </si>
  <si>
    <t>FA260</t>
  </si>
  <si>
    <t>FA271</t>
  </si>
  <si>
    <t>FA239</t>
  </si>
  <si>
    <t>FA139</t>
  </si>
  <si>
    <t>FA250</t>
  </si>
  <si>
    <t>FA150</t>
  </si>
  <si>
    <t>FA261</t>
  </si>
  <si>
    <t>FA272</t>
  </si>
  <si>
    <t>FA240</t>
  </si>
  <si>
    <t>FA140</t>
  </si>
  <si>
    <t>FA251</t>
  </si>
  <si>
    <t>FA151</t>
  </si>
  <si>
    <t>FA262</t>
  </si>
  <si>
    <t>FA273</t>
  </si>
  <si>
    <t>DV001</t>
  </si>
  <si>
    <t>DV002</t>
  </si>
  <si>
    <t>DV003</t>
  </si>
  <si>
    <t>DV004</t>
  </si>
  <si>
    <t>DV007</t>
  </si>
  <si>
    <t>DV008</t>
  </si>
  <si>
    <t>DV009</t>
  </si>
  <si>
    <t>DV010</t>
  </si>
  <si>
    <t>EI30 EI60</t>
  </si>
  <si>
    <t>extérieur</t>
  </si>
  <si>
    <t>DV050</t>
  </si>
  <si>
    <t>DV062</t>
  </si>
  <si>
    <t>DV051</t>
  </si>
  <si>
    <t>DV052</t>
  </si>
  <si>
    <t>DV073</t>
  </si>
  <si>
    <t>DV053</t>
  </si>
  <si>
    <t>DV064</t>
  </si>
  <si>
    <t>DV063</t>
  </si>
  <si>
    <t>DV069</t>
  </si>
  <si>
    <t>DV066</t>
  </si>
  <si>
    <t>DV054</t>
  </si>
  <si>
    <t>DV055</t>
  </si>
  <si>
    <t>DV056</t>
  </si>
  <si>
    <t>DV057</t>
  </si>
  <si>
    <t>DV058</t>
  </si>
  <si>
    <t>DV068</t>
  </si>
  <si>
    <t>DV059</t>
  </si>
  <si>
    <t>DV074</t>
  </si>
  <si>
    <t>DV060</t>
  </si>
  <si>
    <t>DV070</t>
  </si>
  <si>
    <t>DV071</t>
  </si>
  <si>
    <t>DV061</t>
  </si>
  <si>
    <t>DV201</t>
  </si>
  <si>
    <t>DV101</t>
  </si>
  <si>
    <t>DV206</t>
  </si>
  <si>
    <t>DV106</t>
  </si>
  <si>
    <t>DV211</t>
  </si>
  <si>
    <t>DV216</t>
  </si>
  <si>
    <t>DV202</t>
  </si>
  <si>
    <t>DV102</t>
  </si>
  <si>
    <t>DV207</t>
  </si>
  <si>
    <t>DV107</t>
  </si>
  <si>
    <t>DV212</t>
  </si>
  <si>
    <t>DV203</t>
  </si>
  <si>
    <t>DV103</t>
  </si>
  <si>
    <t>DV208</t>
  </si>
  <si>
    <t>DV108</t>
  </si>
  <si>
    <t>DV213</t>
  </si>
  <si>
    <t>DV218</t>
  </si>
  <si>
    <t>DV204</t>
  </si>
  <si>
    <t>DV104</t>
  </si>
  <si>
    <t>DV209</t>
  </si>
  <si>
    <t>DV109</t>
  </si>
  <si>
    <t>DV214</t>
  </si>
  <si>
    <t>DV219</t>
  </si>
  <si>
    <t>DV205</t>
  </si>
  <si>
    <t>DV105</t>
  </si>
  <si>
    <t>DV210</t>
  </si>
  <si>
    <t>DV110</t>
  </si>
  <si>
    <t>DV215</t>
  </si>
  <si>
    <t>DV220</t>
  </si>
  <si>
    <t>CE001</t>
  </si>
  <si>
    <t>CE002</t>
  </si>
  <si>
    <t>CE003</t>
  </si>
  <si>
    <t>CE004</t>
  </si>
  <si>
    <t>CE007</t>
  </si>
  <si>
    <t>CE008</t>
  </si>
  <si>
    <t>CE009</t>
  </si>
  <si>
    <t>CE010</t>
  </si>
  <si>
    <t>CE050</t>
  </si>
  <si>
    <t>CE062</t>
  </si>
  <si>
    <t>CE051</t>
  </si>
  <si>
    <t>CE052</t>
  </si>
  <si>
    <t>CE073</t>
  </si>
  <si>
    <t>CE053</t>
  </si>
  <si>
    <t>CE064</t>
  </si>
  <si>
    <t>CE063</t>
  </si>
  <si>
    <t>CE069</t>
  </si>
  <si>
    <t>CE066</t>
  </si>
  <si>
    <t>CE054</t>
  </si>
  <si>
    <t>CE055</t>
  </si>
  <si>
    <t>CE056</t>
  </si>
  <si>
    <t>CE057</t>
  </si>
  <si>
    <t>CE058</t>
  </si>
  <si>
    <t>CE068</t>
  </si>
  <si>
    <t>CE059</t>
  </si>
  <si>
    <t>CE074</t>
  </si>
  <si>
    <t>CE060</t>
  </si>
  <si>
    <t>CE070</t>
  </si>
  <si>
    <t>CE071</t>
  </si>
  <si>
    <t>CE061</t>
  </si>
  <si>
    <t>CE201</t>
  </si>
  <si>
    <t>CE101</t>
  </si>
  <si>
    <t>CE206</t>
  </si>
  <si>
    <t>CE106</t>
  </si>
  <si>
    <t>CE211</t>
  </si>
  <si>
    <t>CE216</t>
  </si>
  <si>
    <t>CE202</t>
  </si>
  <si>
    <t>CE102</t>
  </si>
  <si>
    <t>CE207</t>
  </si>
  <si>
    <t>CE107</t>
  </si>
  <si>
    <t>CE212</t>
  </si>
  <si>
    <t>CE217</t>
  </si>
  <si>
    <t>CE203</t>
  </si>
  <si>
    <t>CE103</t>
  </si>
  <si>
    <t>CE208</t>
  </si>
  <si>
    <t>CE108</t>
  </si>
  <si>
    <t>CE213</t>
  </si>
  <si>
    <t>CE218</t>
  </si>
  <si>
    <t>CE204</t>
  </si>
  <si>
    <t>CE104</t>
  </si>
  <si>
    <t>CE209</t>
  </si>
  <si>
    <t>CE109</t>
  </si>
  <si>
    <t>CE214</t>
  </si>
  <si>
    <t>CE219</t>
  </si>
  <si>
    <t>CE105</t>
  </si>
  <si>
    <t>CE210</t>
  </si>
  <si>
    <t>CE110</t>
  </si>
  <si>
    <t>CE215</t>
  </si>
  <si>
    <t>CE220</t>
  </si>
  <si>
    <t>CE230</t>
  </si>
  <si>
    <t>CE130</t>
  </si>
  <si>
    <t>CE241</t>
  </si>
  <si>
    <t>CE141</t>
  </si>
  <si>
    <t>CE252</t>
  </si>
  <si>
    <t>CE263</t>
  </si>
  <si>
    <t>CE231</t>
  </si>
  <si>
    <t>CE131</t>
  </si>
  <si>
    <t>CE242</t>
  </si>
  <si>
    <t>CE142</t>
  </si>
  <si>
    <t>CE253</t>
  </si>
  <si>
    <t>CE264</t>
  </si>
  <si>
    <t>CE232</t>
  </si>
  <si>
    <t>CE132</t>
  </si>
  <si>
    <t>CE243</t>
  </si>
  <si>
    <t>CE143</t>
  </si>
  <si>
    <t>CE254</t>
  </si>
  <si>
    <t>CE265</t>
  </si>
  <si>
    <t>CE233</t>
  </si>
  <si>
    <t>CE133</t>
  </si>
  <si>
    <t>CE244</t>
  </si>
  <si>
    <t>CE144</t>
  </si>
  <si>
    <t>CE255</t>
  </si>
  <si>
    <t>CE266</t>
  </si>
  <si>
    <t>CE234</t>
  </si>
  <si>
    <t>CE134</t>
  </si>
  <si>
    <t>CE245</t>
  </si>
  <si>
    <t>CE145</t>
  </si>
  <si>
    <t>CE256</t>
  </si>
  <si>
    <t>CE267</t>
  </si>
  <si>
    <t>CE235</t>
  </si>
  <si>
    <t>CE135</t>
  </si>
  <si>
    <t>CE246</t>
  </si>
  <si>
    <t>CE146</t>
  </si>
  <si>
    <t>CE257</t>
  </si>
  <si>
    <t>CE268</t>
  </si>
  <si>
    <t>CE236</t>
  </si>
  <si>
    <t>CE136</t>
  </si>
  <si>
    <t>CE247</t>
  </si>
  <si>
    <t>CE147</t>
  </si>
  <si>
    <t>CE258</t>
  </si>
  <si>
    <t>CE269</t>
  </si>
  <si>
    <t>CE237</t>
  </si>
  <si>
    <t>CE137</t>
  </si>
  <si>
    <t>CE248</t>
  </si>
  <si>
    <t>CE148</t>
  </si>
  <si>
    <t>CE259</t>
  </si>
  <si>
    <t>CE270</t>
  </si>
  <si>
    <t>CE238</t>
  </si>
  <si>
    <t>CE138</t>
  </si>
  <si>
    <t>CE249</t>
  </si>
  <si>
    <t>CE149</t>
  </si>
  <si>
    <t>CE260</t>
  </si>
  <si>
    <t>CE271</t>
  </si>
  <si>
    <t>CE239</t>
  </si>
  <si>
    <t>CE139</t>
  </si>
  <si>
    <t>CE250</t>
  </si>
  <si>
    <t>CE150</t>
  </si>
  <si>
    <t>CE261</t>
  </si>
  <si>
    <t>CE272</t>
  </si>
  <si>
    <t>CE240</t>
  </si>
  <si>
    <t>CE140</t>
  </si>
  <si>
    <t>CE251</t>
  </si>
  <si>
    <t>CE151</t>
  </si>
  <si>
    <t>CE262</t>
  </si>
  <si>
    <t>CE273</t>
  </si>
  <si>
    <t>N6001</t>
  </si>
  <si>
    <t>N6002</t>
  </si>
  <si>
    <t>N6003</t>
  </si>
  <si>
    <t>N6004</t>
  </si>
  <si>
    <t>N6007</t>
  </si>
  <si>
    <t>N6008</t>
  </si>
  <si>
    <t>N6009</t>
  </si>
  <si>
    <t>N6010</t>
  </si>
  <si>
    <t>N6030</t>
  </si>
  <si>
    <t>N6031</t>
  </si>
  <si>
    <t>N6032</t>
  </si>
  <si>
    <t>N6034</t>
  </si>
  <si>
    <t>N6036</t>
  </si>
  <si>
    <t>N6072</t>
  </si>
  <si>
    <t>N6037</t>
  </si>
  <si>
    <t>N6038</t>
  </si>
  <si>
    <t>N6039</t>
  </si>
  <si>
    <t>N6040</t>
  </si>
  <si>
    <t>N6041</t>
  </si>
  <si>
    <t>N6042</t>
  </si>
  <si>
    <t>N6044</t>
  </si>
  <si>
    <t>N6046</t>
  </si>
  <si>
    <t>N6067</t>
  </si>
  <si>
    <t>N6047</t>
  </si>
  <si>
    <t>N6048</t>
  </si>
  <si>
    <t>N6049</t>
  </si>
  <si>
    <t>NF</t>
  </si>
  <si>
    <t>CE</t>
  </si>
  <si>
    <t>N6201</t>
  </si>
  <si>
    <t>N6101</t>
  </si>
  <si>
    <t>N6206</t>
  </si>
  <si>
    <t>N6106</t>
  </si>
  <si>
    <t>N6211</t>
  </si>
  <si>
    <t>N6202</t>
  </si>
  <si>
    <t>N6102</t>
  </si>
  <si>
    <t>N6207</t>
  </si>
  <si>
    <t>N6107</t>
  </si>
  <si>
    <t>N6212</t>
  </si>
  <si>
    <t>N6203</t>
  </si>
  <si>
    <t>N6103</t>
  </si>
  <si>
    <t>N6208</t>
  </si>
  <si>
    <t>N6108</t>
  </si>
  <si>
    <t>N6213</t>
  </si>
  <si>
    <t>N6204</t>
  </si>
  <si>
    <t>N6104</t>
  </si>
  <si>
    <t>N6209</t>
  </si>
  <si>
    <t>N6109</t>
  </si>
  <si>
    <t>N6214</t>
  </si>
  <si>
    <t>N6230</t>
  </si>
  <si>
    <t>N6130</t>
  </si>
  <si>
    <t>N6241</t>
  </si>
  <si>
    <t>N6141</t>
  </si>
  <si>
    <t>N6252</t>
  </si>
  <si>
    <t>N6263</t>
  </si>
  <si>
    <t>N6231</t>
  </si>
  <si>
    <t>N6131</t>
  </si>
  <si>
    <t>N6242</t>
  </si>
  <si>
    <t>N6142</t>
  </si>
  <si>
    <t>N6253</t>
  </si>
  <si>
    <t>N6264</t>
  </si>
  <si>
    <t>N6232</t>
  </si>
  <si>
    <t>N6132</t>
  </si>
  <si>
    <t>N6243</t>
  </si>
  <si>
    <t>N6143</t>
  </si>
  <si>
    <t>N6254</t>
  </si>
  <si>
    <t>N6265</t>
  </si>
  <si>
    <t>N6233</t>
  </si>
  <si>
    <t>N6133</t>
  </si>
  <si>
    <t>N6244</t>
  </si>
  <si>
    <t>N6144</t>
  </si>
  <si>
    <t>N6255</t>
  </si>
  <si>
    <t>N6266</t>
  </si>
  <si>
    <t>N6234</t>
  </si>
  <si>
    <t>N6134</t>
  </si>
  <si>
    <t>N6245</t>
  </si>
  <si>
    <t>N6145</t>
  </si>
  <si>
    <t>N6256</t>
  </si>
  <si>
    <t>N6267</t>
  </si>
  <si>
    <t>N6235</t>
  </si>
  <si>
    <t>N6135</t>
  </si>
  <si>
    <t>N6246</t>
  </si>
  <si>
    <t>N6146</t>
  </si>
  <si>
    <t>N6257</t>
  </si>
  <si>
    <t>N6268</t>
  </si>
  <si>
    <t>N6236</t>
  </si>
  <si>
    <t>N6136</t>
  </si>
  <si>
    <t>N6247</t>
  </si>
  <si>
    <t>N6147</t>
  </si>
  <si>
    <t>N6258</t>
  </si>
  <si>
    <t>N6269</t>
  </si>
  <si>
    <t>N6237</t>
  </si>
  <si>
    <t>N6137</t>
  </si>
  <si>
    <t>N6248</t>
  </si>
  <si>
    <t>N6148</t>
  </si>
  <si>
    <t>N6259</t>
  </si>
  <si>
    <t>N6270</t>
  </si>
  <si>
    <t>N6238</t>
  </si>
  <si>
    <t>N6138</t>
  </si>
  <si>
    <t>N6249</t>
  </si>
  <si>
    <t>N6149</t>
  </si>
  <si>
    <t>N6260</t>
  </si>
  <si>
    <t>N6271</t>
  </si>
  <si>
    <t>N6239</t>
  </si>
  <si>
    <t>N6139</t>
  </si>
  <si>
    <t>N6250</t>
  </si>
  <si>
    <t>N6150</t>
  </si>
  <si>
    <t>N6261</t>
  </si>
  <si>
    <t>N6272</t>
  </si>
  <si>
    <t>N6240</t>
  </si>
  <si>
    <t>N6140</t>
  </si>
  <si>
    <t>N6251</t>
  </si>
  <si>
    <t>N6151</t>
  </si>
  <si>
    <t>N6262</t>
  </si>
  <si>
    <t>N6273</t>
  </si>
  <si>
    <t>NF230</t>
  </si>
  <si>
    <t>NF130</t>
  </si>
  <si>
    <t>NF241</t>
  </si>
  <si>
    <t>NF141</t>
  </si>
  <si>
    <t>NF231</t>
  </si>
  <si>
    <t>NF131</t>
  </si>
  <si>
    <t>NF242</t>
  </si>
  <si>
    <t>NF142</t>
  </si>
  <si>
    <t>NF232</t>
  </si>
  <si>
    <t>NF132</t>
  </si>
  <si>
    <t>NF243</t>
  </si>
  <si>
    <t>NF143</t>
  </si>
  <si>
    <t>NF233</t>
  </si>
  <si>
    <t>NF133</t>
  </si>
  <si>
    <t>NF244</t>
  </si>
  <si>
    <t>NF144</t>
  </si>
  <si>
    <t>NF201</t>
  </si>
  <si>
    <t>NF101</t>
  </si>
  <si>
    <t>NF206</t>
  </si>
  <si>
    <t>NF106</t>
  </si>
  <si>
    <t>NF211</t>
  </si>
  <si>
    <t>NF202</t>
  </si>
  <si>
    <t>NF102</t>
  </si>
  <si>
    <t>NF207</t>
  </si>
  <si>
    <t>NF107</t>
  </si>
  <si>
    <t>NF212</t>
  </si>
  <si>
    <t>NF203</t>
  </si>
  <si>
    <t>NF103</t>
  </si>
  <si>
    <t>NF208</t>
  </si>
  <si>
    <t>NF108</t>
  </si>
  <si>
    <t>NF213</t>
  </si>
  <si>
    <t>NF204</t>
  </si>
  <si>
    <t>NF104</t>
  </si>
  <si>
    <t>NF209</t>
  </si>
  <si>
    <t>NF109</t>
  </si>
  <si>
    <t>NF214</t>
  </si>
  <si>
    <t>NF001</t>
  </si>
  <si>
    <t>NF002</t>
  </si>
  <si>
    <t>NF003</t>
  </si>
  <si>
    <t>NF004</t>
  </si>
  <si>
    <t>NF007</t>
  </si>
  <si>
    <t>NF008</t>
  </si>
  <si>
    <t>NF009</t>
  </si>
  <si>
    <t>NF050</t>
  </si>
  <si>
    <t>NF062</t>
  </si>
  <si>
    <t>NF051</t>
  </si>
  <si>
    <t>NF052</t>
  </si>
  <si>
    <t>NF053</t>
  </si>
  <si>
    <t>NF063</t>
  </si>
  <si>
    <t>NF055</t>
  </si>
  <si>
    <t>NF056</t>
  </si>
  <si>
    <t>NF057</t>
  </si>
  <si>
    <t>NF058</t>
  </si>
  <si>
    <t>NF059</t>
  </si>
  <si>
    <t>NF060</t>
  </si>
  <si>
    <t>Pour les portes à deux vantaux d'une largeur totale supérieure à 2400 ou d'une largeur du vantail principal supérieure à 1200, utilisez un ferme-porte double avec une séquence de fermeture.</t>
  </si>
  <si>
    <t>NF234</t>
  </si>
  <si>
    <t>NF134</t>
  </si>
  <si>
    <t>NF245</t>
  </si>
  <si>
    <t>NF145</t>
  </si>
  <si>
    <t>NF235</t>
  </si>
  <si>
    <t>NF135</t>
  </si>
  <si>
    <t>NF246</t>
  </si>
  <si>
    <t>NF146</t>
  </si>
  <si>
    <t>NF236</t>
  </si>
  <si>
    <t>NF136</t>
  </si>
  <si>
    <t>NF247</t>
  </si>
  <si>
    <t>NF147</t>
  </si>
  <si>
    <t>NF237</t>
  </si>
  <si>
    <t>NF137</t>
  </si>
  <si>
    <t>NF248</t>
  </si>
  <si>
    <t>NF148</t>
  </si>
  <si>
    <t>NF238</t>
  </si>
  <si>
    <t>NF138</t>
  </si>
  <si>
    <t>NF249</t>
  </si>
  <si>
    <t>NF149</t>
  </si>
  <si>
    <t>NF239</t>
  </si>
  <si>
    <t>NF139</t>
  </si>
  <si>
    <t>NF250</t>
  </si>
  <si>
    <t>NF150</t>
  </si>
  <si>
    <t>SD001</t>
  </si>
  <si>
    <t>SD002</t>
  </si>
  <si>
    <t>SD003</t>
  </si>
  <si>
    <t>SD004</t>
  </si>
  <si>
    <t>SD005</t>
  </si>
  <si>
    <t>SD006</t>
  </si>
  <si>
    <t>SD007</t>
  </si>
  <si>
    <t>SD008</t>
  </si>
  <si>
    <t>SD009</t>
  </si>
  <si>
    <t>SD010</t>
  </si>
  <si>
    <t>SD011</t>
  </si>
  <si>
    <t>SD012</t>
  </si>
  <si>
    <t>SD050</t>
  </si>
  <si>
    <t>SD031</t>
  </si>
  <si>
    <t>SD032</t>
  </si>
  <si>
    <t>SD033</t>
  </si>
  <si>
    <t>SD051</t>
  </si>
  <si>
    <t>SD035</t>
  </si>
  <si>
    <t>SD052</t>
  </si>
  <si>
    <t>SD053</t>
  </si>
  <si>
    <t>SD063</t>
  </si>
  <si>
    <t>SD054</t>
  </si>
  <si>
    <t>SD055</t>
  </si>
  <si>
    <t>SD041</t>
  </si>
  <si>
    <t>SD056</t>
  </si>
  <si>
    <t>SD043</t>
  </si>
  <si>
    <t>SD057</t>
  </si>
  <si>
    <t>SD045</t>
  </si>
  <si>
    <t>SD058</t>
  </si>
  <si>
    <t>SD059</t>
  </si>
  <si>
    <t>SD060</t>
  </si>
  <si>
    <t>SD061</t>
  </si>
  <si>
    <t>Acoustique</t>
  </si>
  <si>
    <t>Non-Feu</t>
  </si>
  <si>
    <t>SD201</t>
  </si>
  <si>
    <t>SD101</t>
  </si>
  <si>
    <t>SD206</t>
  </si>
  <si>
    <t>SD106</t>
  </si>
  <si>
    <t>SD211</t>
  </si>
  <si>
    <t>SD216</t>
  </si>
  <si>
    <t>SD221</t>
  </si>
  <si>
    <t>SD202</t>
  </si>
  <si>
    <t>SD102</t>
  </si>
  <si>
    <t>SD207</t>
  </si>
  <si>
    <t>SD107</t>
  </si>
  <si>
    <t>SD212</t>
  </si>
  <si>
    <t>SD217</t>
  </si>
  <si>
    <t>SD222</t>
  </si>
  <si>
    <t>SD203</t>
  </si>
  <si>
    <t>SD103</t>
  </si>
  <si>
    <t>SD208</t>
  </si>
  <si>
    <t>SD108</t>
  </si>
  <si>
    <t>SD213</t>
  </si>
  <si>
    <t>SD218</t>
  </si>
  <si>
    <t>SD223</t>
  </si>
  <si>
    <t>SD204</t>
  </si>
  <si>
    <t>SD104</t>
  </si>
  <si>
    <t>SD209</t>
  </si>
  <si>
    <t>SD109</t>
  </si>
  <si>
    <t>SD214</t>
  </si>
  <si>
    <t>SD219</t>
  </si>
  <si>
    <t>SD224</t>
  </si>
  <si>
    <t>SD205</t>
  </si>
  <si>
    <t>SD105</t>
  </si>
  <si>
    <t>SD210</t>
  </si>
  <si>
    <t>SD110</t>
  </si>
  <si>
    <t>SD215</t>
  </si>
  <si>
    <t>SD220</t>
  </si>
  <si>
    <t>SD225</t>
  </si>
  <si>
    <t>SD230</t>
  </si>
  <si>
    <t>SD130</t>
  </si>
  <si>
    <t>SD241</t>
  </si>
  <si>
    <t>SD141</t>
  </si>
  <si>
    <t>SD252</t>
  </si>
  <si>
    <t>SD263</t>
  </si>
  <si>
    <t>SD274</t>
  </si>
  <si>
    <t>SD231</t>
  </si>
  <si>
    <t>SD131</t>
  </si>
  <si>
    <t>SD242</t>
  </si>
  <si>
    <t>SD142</t>
  </si>
  <si>
    <t>SD253</t>
  </si>
  <si>
    <t>SD264</t>
  </si>
  <si>
    <t>SD275</t>
  </si>
  <si>
    <t>SD232</t>
  </si>
  <si>
    <t>SD132</t>
  </si>
  <si>
    <t>SD243</t>
  </si>
  <si>
    <t>SD143</t>
  </si>
  <si>
    <t>SD254</t>
  </si>
  <si>
    <t>SD265</t>
  </si>
  <si>
    <t>SD276</t>
  </si>
  <si>
    <t>SD233</t>
  </si>
  <si>
    <t>SD133</t>
  </si>
  <si>
    <t>SD244</t>
  </si>
  <si>
    <t>SD144</t>
  </si>
  <si>
    <t>SD255</t>
  </si>
  <si>
    <t>SD266</t>
  </si>
  <si>
    <t>SD277</t>
  </si>
  <si>
    <t>SD234</t>
  </si>
  <si>
    <t>SD134</t>
  </si>
  <si>
    <t>SD245</t>
  </si>
  <si>
    <t>SD145</t>
  </si>
  <si>
    <t>SD256</t>
  </si>
  <si>
    <t>SD267</t>
  </si>
  <si>
    <t>SD278</t>
  </si>
  <si>
    <t>SD235</t>
  </si>
  <si>
    <t>SD135</t>
  </si>
  <si>
    <t>SD246</t>
  </si>
  <si>
    <t>SD146</t>
  </si>
  <si>
    <t>SD257</t>
  </si>
  <si>
    <t>SD268</t>
  </si>
  <si>
    <t>SD279</t>
  </si>
  <si>
    <t>SD236</t>
  </si>
  <si>
    <t>SD136</t>
  </si>
  <si>
    <t>SD247</t>
  </si>
  <si>
    <t>SD147</t>
  </si>
  <si>
    <t>SD258</t>
  </si>
  <si>
    <t>SD269</t>
  </si>
  <si>
    <t>SD280</t>
  </si>
  <si>
    <t>SD237</t>
  </si>
  <si>
    <t>SD137</t>
  </si>
  <si>
    <t>SD248</t>
  </si>
  <si>
    <t>SD148</t>
  </si>
  <si>
    <t>SD259</t>
  </si>
  <si>
    <t>SD270</t>
  </si>
  <si>
    <t>SD281</t>
  </si>
  <si>
    <t>SD238</t>
  </si>
  <si>
    <t>SD138</t>
  </si>
  <si>
    <t>SD249</t>
  </si>
  <si>
    <t>SD149</t>
  </si>
  <si>
    <t>SD260</t>
  </si>
  <si>
    <t>SD271</t>
  </si>
  <si>
    <t>SD282</t>
  </si>
  <si>
    <t>SD239</t>
  </si>
  <si>
    <t>SD139</t>
  </si>
  <si>
    <t>SD250</t>
  </si>
  <si>
    <t>SD150</t>
  </si>
  <si>
    <t>SD261</t>
  </si>
  <si>
    <t>SD272</t>
  </si>
  <si>
    <t>SD283</t>
  </si>
  <si>
    <t>SD240</t>
  </si>
  <si>
    <t>SD140</t>
  </si>
  <si>
    <t>SD251</t>
  </si>
  <si>
    <t>SD151</t>
  </si>
  <si>
    <t>SD262</t>
  </si>
  <si>
    <t>SD273</t>
  </si>
  <si>
    <t>SD284</t>
  </si>
  <si>
    <t>B1</t>
  </si>
  <si>
    <t>RAL 1013</t>
  </si>
  <si>
    <t>RAL 3000</t>
  </si>
  <si>
    <t>RAL 7016</t>
  </si>
  <si>
    <t>RAL 7024</t>
  </si>
  <si>
    <t>RAL 7038</t>
  </si>
  <si>
    <t>RAL 8017</t>
  </si>
  <si>
    <t>RAL 9003</t>
  </si>
  <si>
    <t>RAL 9010</t>
  </si>
  <si>
    <t>RAL 9016</t>
  </si>
  <si>
    <t>Gamme</t>
  </si>
  <si>
    <t>RAL</t>
  </si>
  <si>
    <t>RAL 7035</t>
  </si>
  <si>
    <t>B2</t>
  </si>
  <si>
    <t>RAL 1003</t>
  </si>
  <si>
    <t>RAL 1015</t>
  </si>
  <si>
    <t>RAL 5010</t>
  </si>
  <si>
    <t>RAL 5024</t>
  </si>
  <si>
    <t>RAL 6000</t>
  </si>
  <si>
    <t>RAL 6005</t>
  </si>
  <si>
    <t>RAL 6034</t>
  </si>
  <si>
    <t>RAL 9001</t>
  </si>
  <si>
    <t>RAL 9002</t>
  </si>
  <si>
    <t>RAL 9005</t>
  </si>
  <si>
    <t>RAL 9011</t>
  </si>
  <si>
    <t>RAL 9018</t>
  </si>
  <si>
    <t>B3</t>
  </si>
  <si>
    <t>RAL 3003</t>
  </si>
  <si>
    <t>RAL 3020</t>
  </si>
  <si>
    <t>RAL 7004</t>
  </si>
  <si>
    <t>RAL 7037</t>
  </si>
  <si>
    <t>RAL 7047</t>
  </si>
  <si>
    <t>RAL 9006</t>
  </si>
  <si>
    <t>RAL 1001</t>
  </si>
  <si>
    <t>RAL 1016</t>
  </si>
  <si>
    <t>RAL 1018</t>
  </si>
  <si>
    <t>RAL 1019</t>
  </si>
  <si>
    <t>RAL 1028</t>
  </si>
  <si>
    <t>RAL 2004</t>
  </si>
  <si>
    <t>RAL 3002</t>
  </si>
  <si>
    <t>RAL 3004</t>
  </si>
  <si>
    <t>RAL 3005</t>
  </si>
  <si>
    <t>RAL 3007</t>
  </si>
  <si>
    <t>RAL 3011</t>
  </si>
  <si>
    <t>RAL 7020</t>
  </si>
  <si>
    <t>RAL 7030</t>
  </si>
  <si>
    <t>RAL 7031</t>
  </si>
  <si>
    <t>RAL 7032</t>
  </si>
  <si>
    <t>RAL 7033</t>
  </si>
  <si>
    <t>RAL 7034</t>
  </si>
  <si>
    <t>RAL 7036</t>
  </si>
  <si>
    <t>RAL 7039</t>
  </si>
  <si>
    <t>RAL 7042</t>
  </si>
  <si>
    <t>RAL 7043</t>
  </si>
  <si>
    <t>RAL 7044</t>
  </si>
  <si>
    <t>RAL 7045</t>
  </si>
  <si>
    <t>RAL 7046</t>
  </si>
  <si>
    <t>RAL 4005</t>
  </si>
  <si>
    <t>RAL 4006</t>
  </si>
  <si>
    <t>RAL 5002</t>
  </si>
  <si>
    <t>RAL 5003</t>
  </si>
  <si>
    <t>RAL 5005</t>
  </si>
  <si>
    <t>RAL 5008</t>
  </si>
  <si>
    <t>RAL 5011</t>
  </si>
  <si>
    <t>RAL 5014</t>
  </si>
  <si>
    <t>RAL 5015</t>
  </si>
  <si>
    <t>RAL 5017</t>
  </si>
  <si>
    <t>RAL 5018</t>
  </si>
  <si>
    <t>RAL 5023</t>
  </si>
  <si>
    <t>RAL 8000</t>
  </si>
  <si>
    <t>RAL 8001</t>
  </si>
  <si>
    <t>RAL 8002</t>
  </si>
  <si>
    <t>RAL 8003</t>
  </si>
  <si>
    <t>RAL 8004</t>
  </si>
  <si>
    <t>RAL 8007</t>
  </si>
  <si>
    <t>RAL 8008</t>
  </si>
  <si>
    <t>RAL 8011</t>
  </si>
  <si>
    <t>RAL 8012</t>
  </si>
  <si>
    <t>RAL 8014</t>
  </si>
  <si>
    <t>RAL 8015</t>
  </si>
  <si>
    <t>RAL 6003</t>
  </si>
  <si>
    <t>RAL 6007</t>
  </si>
  <si>
    <t>RAL 6009</t>
  </si>
  <si>
    <t>RAL 6012</t>
  </si>
  <si>
    <t>RAL 6016</t>
  </si>
  <si>
    <t>RAL 6017</t>
  </si>
  <si>
    <t>RAL 6018</t>
  </si>
  <si>
    <t>RAL 6019</t>
  </si>
  <si>
    <t>RAL 6021</t>
  </si>
  <si>
    <t>RAL 6024</t>
  </si>
  <si>
    <t>RAL 6029</t>
  </si>
  <si>
    <t>RAL 7000</t>
  </si>
  <si>
    <t>RAL 7001</t>
  </si>
  <si>
    <t>RAL 7002</t>
  </si>
  <si>
    <t>RAL 8016</t>
  </si>
  <si>
    <t>RAL 8019</t>
  </si>
  <si>
    <t>RAL 8022</t>
  </si>
  <si>
    <t>RAL 8023</t>
  </si>
  <si>
    <t>RAL 8024</t>
  </si>
  <si>
    <t>RAL 8025</t>
  </si>
  <si>
    <t>RAL 8028</t>
  </si>
  <si>
    <t>RAL 9004</t>
  </si>
  <si>
    <t>RAL 9007</t>
  </si>
  <si>
    <t>RAL 7003</t>
  </si>
  <si>
    <t>RAL 7005</t>
  </si>
  <si>
    <t>RAL 7006</t>
  </si>
  <si>
    <t>RAL 7008</t>
  </si>
  <si>
    <t>RAL 7009</t>
  </si>
  <si>
    <t>RAL 7010</t>
  </si>
  <si>
    <t>RAL 7011</t>
  </si>
  <si>
    <t>RAL 7012</t>
  </si>
  <si>
    <t>RAL 7013</t>
  </si>
  <si>
    <t>RAL 7015</t>
  </si>
  <si>
    <t>RAL 7021</t>
  </si>
  <si>
    <t>RAL 7022</t>
  </si>
  <si>
    <t>RAL 7023</t>
  </si>
  <si>
    <t>RAL 9017</t>
  </si>
  <si>
    <t>B4</t>
  </si>
  <si>
    <t>Moins 7 Vtx</t>
  </si>
  <si>
    <t>Hauteur 2200 à 2600</t>
  </si>
  <si>
    <t>Hauteur 2610 à 3000</t>
  </si>
  <si>
    <t xml:space="preserve">DIM Baie du Mur NON FEU  : </t>
  </si>
  <si>
    <t xml:space="preserve">DIM_EXT Hors Tout :  </t>
  </si>
  <si>
    <t xml:space="preserve">DIM_PL Passage libre à 180° : </t>
  </si>
  <si>
    <t>NON FEU</t>
  </si>
  <si>
    <t>55&amp;35</t>
  </si>
  <si>
    <t>46&amp;30</t>
  </si>
  <si>
    <t>-66&amp;-24</t>
  </si>
  <si>
    <t>Non feu</t>
  </si>
  <si>
    <t>Extérieur</t>
  </si>
  <si>
    <t>Acoustique non feu</t>
  </si>
  <si>
    <t>Vantail</t>
  </si>
  <si>
    <t>Type de dimension</t>
  </si>
  <si>
    <t>1 vantail</t>
  </si>
  <si>
    <t>2 vantaux</t>
  </si>
  <si>
    <t>Tableau (baie de mur)</t>
  </si>
  <si>
    <t>Hors-tout</t>
  </si>
  <si>
    <t>EI30 - coupe feu 30 minutes</t>
  </si>
  <si>
    <t>EI90 - coupe feu 90 minutes</t>
  </si>
  <si>
    <t>EI120 - coupe feu 2 heures</t>
  </si>
  <si>
    <t>EI60 - coupe feu 1 heure</t>
  </si>
  <si>
    <t>déroulant</t>
  </si>
  <si>
    <t>champ</t>
  </si>
  <si>
    <t>Type de pose</t>
  </si>
  <si>
    <t>Tunnel</t>
  </si>
  <si>
    <t>- Renfort FERME-PORTE Côté Paumelles</t>
  </si>
  <si>
    <t>- Renfort FERME-PORTE Côté Opp. Paumelles </t>
  </si>
  <si>
    <t>- Kit iso eco : Joint de frappe à poser en recouvrement de l'ouvrant (3 cotés)</t>
  </si>
  <si>
    <t>BLOC PORTE MÉTALLIQUE EXTÉRIEUR 1V EI30 1200 x 2140 RAL 1013</t>
  </si>
  <si>
    <t>- Épaisseur 63 mm</t>
  </si>
  <si>
    <t>- Porte coupe feu 30 minutes</t>
  </si>
  <si>
    <t>- Finition laquée RAL Gamme B1 Texturé Mat</t>
  </si>
  <si>
    <t>- Bâti tubulaire, tôle Galva 12/10e, Pion(s) ADG</t>
  </si>
  <si>
    <t>- Vantail type caisson avec parement en tôle Galvanisée Ep 75/100e - remplissage par complex isolant</t>
  </si>
  <si>
    <t>- Dimensions nominales (LxH) : 1200 x 2140</t>
  </si>
  <si>
    <t>- DIM Baie du Mur (LxH) : 1255 x 2175</t>
  </si>
  <si>
    <t>- DIM_EXT Hors Tout (HxL) : 1246 x 2170</t>
  </si>
  <si>
    <t>- DIM_PL Passage libre à 180° (HxL) : 1134 x 2116</t>
  </si>
  <si>
    <t>- Serrure de sûreté 1 point standard avec empreinte pour cylindre européen, réversible (Non compris cylindre (prévoir un cylindre de 45+40 mm)</t>
  </si>
  <si>
    <t>- Béquille Double Nylon Noir sur plaque âme acier avec empreinte cylindre</t>
  </si>
  <si>
    <t>- Marquage CE</t>
  </si>
  <si>
    <t>BLOC PORTE MÉTALLIQUE "R1" "R2" "R3" "R4" x "R5" "R6"</t>
  </si>
  <si>
    <t xml:space="preserve"> - Épaisseur "R7" mm</t>
  </si>
  <si>
    <t xml:space="preserve"> - Finition laquée RAL Gamme "R9" Texturé Mat</t>
  </si>
  <si>
    <t xml:space="preserve"> - Dimensions nominales (LxH) : "R11" x "R12"</t>
  </si>
  <si>
    <t xml:space="preserve"> - DIM Baie du Mur (LxH) : "R13" x R14"</t>
  </si>
  <si>
    <t xml:space="preserve"> - DIM_EXT Hors Tout (HxL) : "R15" x "R16"</t>
  </si>
  <si>
    <t xml:space="preserve"> - DIM_PL Passage libre à 180° (HxL) : "R17" x "R18"</t>
  </si>
  <si>
    <t xml:space="preserve"> - "R22"</t>
  </si>
  <si>
    <t>TEXTE AVEC CODE</t>
  </si>
  <si>
    <t>EXEMPLE</t>
  </si>
  <si>
    <t>Régles</t>
  </si>
  <si>
    <t>R1</t>
  </si>
  <si>
    <t>R2</t>
  </si>
  <si>
    <t>R3</t>
  </si>
  <si>
    <t>R4</t>
  </si>
  <si>
    <t>R5</t>
  </si>
  <si>
    <t>R6</t>
  </si>
  <si>
    <t>R7</t>
  </si>
  <si>
    <t>R8</t>
  </si>
  <si>
    <t>R9</t>
  </si>
  <si>
    <t>R10</t>
  </si>
  <si>
    <t>R11</t>
  </si>
  <si>
    <t>R12</t>
  </si>
  <si>
    <t>R13</t>
  </si>
  <si>
    <t>R14</t>
  </si>
  <si>
    <t>R15</t>
  </si>
  <si>
    <t>R16</t>
  </si>
  <si>
    <t>R17</t>
  </si>
  <si>
    <t>R18</t>
  </si>
  <si>
    <t>R19</t>
  </si>
  <si>
    <t>R20</t>
  </si>
  <si>
    <t>R21</t>
  </si>
  <si>
    <t>R22</t>
  </si>
  <si>
    <t>R23</t>
  </si>
  <si>
    <t>R24</t>
  </si>
  <si>
    <t>Si choix du menu "Usage" est égale à "Extérieur" ou si  choix du menu "Degré feu" est égale à "EI120 - coupe feu 2 heures" alors R7 sera egale à 63 sinon R7 sera égale à 53</t>
  </si>
  <si>
    <t>est égale au choix du menu "Degré feu"</t>
  </si>
  <si>
    <t xml:space="preserve"> - Porte "R8"</t>
  </si>
  <si>
    <t>est égale aux deux derniers caractères du menu choix du menu "RAL"</t>
  </si>
  <si>
    <t>si le choix du menu "Type de dimension" est "Vantail" alors prendre le champ "Hauteur". si le choix est "Tableau (baie de mur)" prendre le champ Hauteur est ajouter 40, si le choix du menu "Degré feu" est "Non feu" sinon ajouter 35" et si le choix du menu "Type de dimension" est  "Hors-tout" alors prendre le champ "Hauteur" et ajouter 30"</t>
  </si>
  <si>
    <t>prendre R11est ajouter 60, si le choix du menu "Degré feu" est "Non feu" sinon ajouter 55"</t>
  </si>
  <si>
    <t>prendre R12 est ajouter 40, si le choix du menu "Degré feu" est "Non feu" sinon ajouter 35"</t>
  </si>
  <si>
    <t>prendre R11est ajouter 46</t>
  </si>
  <si>
    <t>prendre R12 est ajouter 30</t>
  </si>
  <si>
    <t>prendre R11est enlever 66</t>
  </si>
  <si>
    <t>prendre R12 est enlever 24</t>
  </si>
  <si>
    <t>Serrure</t>
  </si>
  <si>
    <t>Serrure de sûreté 1 point standard</t>
  </si>
  <si>
    <t xml:space="preserve"> "R20"</t>
  </si>
  <si>
    <t xml:space="preserve"> "R19"</t>
  </si>
  <si>
    <t>Garniture</t>
  </si>
  <si>
    <t>Le choix fait sur le site du menu "Usage"</t>
  </si>
  <si>
    <t>Le choix fait sur le site du menu "1V ou 2V"</t>
  </si>
  <si>
    <t>Le choix fait sur le site menu "Degré feu"</t>
  </si>
  <si>
    <t>La valeur écrite sur le site du champ "Largeur"</t>
  </si>
  <si>
    <t>La valeur écrite sur le site du champ "Hauteur"</t>
  </si>
  <si>
    <t>Le choix fait sur le site du menu "RAL"</t>
  </si>
  <si>
    <t>"R10"</t>
  </si>
  <si>
    <t xml:space="preserve"> "R21"</t>
  </si>
  <si>
    <t xml:space="preserve"> - Renfort FERME-PORTE Côté Paumelles</t>
  </si>
  <si>
    <t xml:space="preserve"> - Renfort FERME-PORTE Côté Opp. Paumelles </t>
  </si>
  <si>
    <t>"R24"</t>
  </si>
  <si>
    <t>"R23"</t>
  </si>
  <si>
    <t>Si le choix du menu "Serrure" est égale à une valeur de la colonne B de la feuille "options" du fichier exel "base_prix.xlsx" qui est dans le dossier "data" alors R19 sera égale à la valeur qu'il y a en colonne C de la même ligne. (il faut aussi que en colonne A il y est "R19")</t>
  </si>
  <si>
    <t>Si le choix du menu "Garniture" est égale à une valeur de la colonne B de la feuille "options" du fichier exel "base_prix.xlsx" qui est dans le dossier "data" alors R20 sera égale à la valeur qu'il y a en colonne C de la même ligne. (il faut aussi que en colonne A il y est "R20")</t>
  </si>
  <si>
    <t>Si le choix du menu "Usage" est égale à une valeur de la colonne B de la feuille "options" du fichier exel "base_prix.xlsx" qui est dans le dossier "data" alors R23 sera égale à la valeur qu'il y a en colonne C de la même ligne. (il faut aussi que en colonne A il y est "R23")</t>
  </si>
  <si>
    <t>Si le choix du menu "Degré feu" est égale à une valeur de la colonne B de la feuille "options" du fichier exel "base_prix.xlsx" qui est dans le dossier "data" alors R24 sera égale à la valeur qu'il y a en colonne C de la même ligne. (il faut aussi que en colonne A il y est "R24")</t>
  </si>
  <si>
    <t>Si le choix du menu "Type de pose" est égale à une valeur de la colonne B de la feuille "options" du fichier exel "base_prix.xlsx" qui est dans le dossier "data" alors R10 sera égale à la valeur qu'il y a en colonne C de la même ligne. (il faut aussi que en colonne A il y est "R10")</t>
  </si>
  <si>
    <t xml:space="preserve">si le choix du menu "Type de dimension" est "Vantail" alors prendre le champ "Largeur". si le choix est "Tableau (baie de mur)" prendre le champ "Largeur" est ENLEVER 60, si le choix du menu "Degré feu" est "Non feu" sinon ENLEVER 55" et si le choix du menu "Type de dimension" est  "Hors-tout" alors prendre le champ "Largeur" et ENLEVER 46" </t>
  </si>
  <si>
    <t>#EAE6CA</t>
  </si>
  <si>
    <t>#A52019</t>
  </si>
  <si>
    <t>#383E42</t>
  </si>
  <si>
    <t>#474A51</t>
  </si>
  <si>
    <t>#B8B799</t>
  </si>
  <si>
    <t>#44322D</t>
  </si>
  <si>
    <t>#F4F4F4</t>
  </si>
  <si>
    <t>#FDF4E3</t>
  </si>
  <si>
    <t>#F6F6F6</t>
  </si>
  <si>
    <t>#CBD0CC</t>
  </si>
  <si>
    <t>#F7BA0B</t>
  </si>
  <si>
    <t>#E6D2B5</t>
  </si>
  <si>
    <t>#0E294B</t>
  </si>
  <si>
    <t>#5D9B9B</t>
  </si>
  <si>
    <t>#327662</t>
  </si>
  <si>
    <t>#2F4538</t>
  </si>
  <si>
    <t>#7AB8A4</t>
  </si>
  <si>
    <t>#D7D7D7</t>
  </si>
  <si>
    <t>#0D0D0D</t>
  </si>
  <si>
    <t>#1A1A1A</t>
  </si>
  <si>
    <t>#D7D8D6</t>
  </si>
  <si>
    <t>#A2231D</t>
  </si>
  <si>
    <t>#D52B1E</t>
  </si>
  <si>
    <t>#999A9F</t>
  </si>
  <si>
    <t>#7A7B7C</t>
  </si>
  <si>
    <t>#D0D0D0</t>
  </si>
  <si>
    <t>#A5A5A5</t>
  </si>
  <si>
    <t>#D0B084</t>
  </si>
  <si>
    <t>#DDC52D</t>
  </si>
  <si>
    <t>#F2BE22</t>
  </si>
  <si>
    <t>#A49782</t>
  </si>
  <si>
    <t>#FFB230</t>
  </si>
  <si>
    <t>#F44611</t>
  </si>
  <si>
    <t>#701F29</t>
  </si>
  <si>
    <t>#5E2027</t>
  </si>
  <si>
    <t>#402225</t>
  </si>
  <si>
    <t>#781F19</t>
  </si>
  <si>
    <t>#47484D</t>
  </si>
  <si>
    <t>#939388</t>
  </si>
  <si>
    <t>#5D6970</t>
  </si>
  <si>
    <t>#818479</t>
  </si>
  <si>
    <t>#939176</t>
  </si>
  <si>
    <t>#A6A6A6</t>
  </si>
  <si>
    <t>#6C6960</t>
  </si>
  <si>
    <t>#8D9092</t>
  </si>
  <si>
    <t>#4E535B</t>
  </si>
  <si>
    <t>#B6B7B3</t>
  </si>
  <si>
    <t>#919697</t>
  </si>
  <si>
    <t>#787B7E</t>
  </si>
  <si>
    <t>#6A5A92</t>
  </si>
  <si>
    <t>#9B4795</t>
  </si>
  <si>
    <t>#1D1E33</t>
  </si>
  <si>
    <t>#1D2439</t>
  </si>
  <si>
    <t>#00407B</t>
  </si>
  <si>
    <t>#2C3F46</t>
  </si>
  <si>
    <t>#1C2831</t>
  </si>
  <si>
    <t>#6A8C9B</t>
  </si>
  <si>
    <t>#2271B3</t>
  </si>
  <si>
    <t>#063971</t>
  </si>
  <si>
    <t>#138899</t>
  </si>
  <si>
    <t>#49678D</t>
  </si>
  <si>
    <t>#81705D</t>
  </si>
  <si>
    <t>#955F20</t>
  </si>
  <si>
    <t>#6E3B28</t>
  </si>
  <si>
    <t>#734222</t>
  </si>
  <si>
    <t>#8E402A</t>
  </si>
  <si>
    <t>#6A4224</t>
  </si>
  <si>
    <t>#6F4F28</t>
  </si>
  <si>
    <t>#5B3A29</t>
  </si>
  <si>
    <t>#592321</t>
  </si>
  <si>
    <t>#382C1E</t>
  </si>
  <si>
    <t>#633A34</t>
  </si>
  <si>
    <t>#454D29</t>
  </si>
  <si>
    <t>#2D3625</t>
  </si>
  <si>
    <t>#25392A</t>
  </si>
  <si>
    <t>#343B29</t>
  </si>
  <si>
    <t>#006B3F</t>
  </si>
  <si>
    <t>#4C9141</t>
  </si>
  <si>
    <t>#57A639</t>
  </si>
  <si>
    <t>#BDECB6</t>
  </si>
  <si>
    <t>#89AC76</t>
  </si>
  <si>
    <t>#308446</t>
  </si>
  <si>
    <t>#287233</t>
  </si>
  <si>
    <t>#78858B</t>
  </si>
  <si>
    <t>#8A9597</t>
  </si>
  <si>
    <t>#817F68</t>
  </si>
  <si>
    <t>#4C2F26</t>
  </si>
  <si>
    <t>#3D3231</t>
  </si>
  <si>
    <t>#1E1A1A</t>
  </si>
  <si>
    <t>#A65E2E</t>
  </si>
  <si>
    <t>#79553D</t>
  </si>
  <si>
    <t>#755C48</t>
  </si>
  <si>
    <t>#4E3B31</t>
  </si>
  <si>
    <t>#282828</t>
  </si>
  <si>
    <t>#8F8F8F</t>
  </si>
  <si>
    <t>#6C7052</t>
  </si>
  <si>
    <t>#6A6E5F</t>
  </si>
  <si>
    <t>#6E6559</t>
  </si>
  <si>
    <t>#6A5F31</t>
  </si>
  <si>
    <t>#4D5645</t>
  </si>
  <si>
    <t>#4C514A</t>
  </si>
  <si>
    <t>#434B4D</t>
  </si>
  <si>
    <t>#4E5754</t>
  </si>
  <si>
    <t>#464644</t>
  </si>
  <si>
    <t>#51565C</t>
  </si>
  <si>
    <t>#2F3234</t>
  </si>
  <si>
    <t>#4C4A44</t>
  </si>
  <si>
    <t>#686C5E</t>
  </si>
  <si>
    <t>#1E1E1E</t>
  </si>
  <si>
    <t>1980 - 2530</t>
  </si>
  <si>
    <t>Applique (Bâti en Z)</t>
  </si>
  <si>
    <t>Inclus</t>
  </si>
  <si>
    <t>Prix_Achat</t>
  </si>
  <si>
    <t>Prix achat</t>
  </si>
  <si>
    <t>Bouton fixe/béquille Inox avec entrée de cylindre</t>
  </si>
  <si>
    <t>Béquille Double INOX</t>
  </si>
  <si>
    <t>Ferme porte</t>
  </si>
  <si>
    <t>R25</t>
  </si>
  <si>
    <t>Si le choix du menu "Ferme porte" est égale à une valeur de la colonne B de la feuille "options" du fichier exel "base_prix.xlsx" qui est dans le dossier "data" alors R25 sera égale à la valeur qu'il y a en colonne C de la même ligne. (il faut aussi que en colonne A il y est "R25")</t>
  </si>
  <si>
    <t>1 x Ferme Porte ECO TS41</t>
  </si>
  <si>
    <t>1 x Ferme-porte GEZE TS-1500 réversible - Bras à compas Force 3/4 Pour porte jusqu'à 1100 mm</t>
  </si>
  <si>
    <t>Sans ferme porte</t>
  </si>
  <si>
    <t>2 x Fermes Portes ECO TS41</t>
  </si>
  <si>
    <t>2 x Fermes-portes GEZE TS-1500 réversible - Bras à compas Force 3/4 Pour porte jusqu'à 1100 mm</t>
  </si>
  <si>
    <t>"R25"</t>
  </si>
  <si>
    <t>Béquille Double Nylon Noir sur plaque âme acier avec empreinte cylindre</t>
  </si>
  <si>
    <t>Ensemble Inox sur plaque bouton fixe/béquille avec entrée de cylindre</t>
  </si>
  <si>
    <t>Béquille Double INOX + plaque avec empreinte cylindre</t>
  </si>
  <si>
    <t>Marquage CE</t>
  </si>
  <si>
    <t>1 x Ferme Porte ECO TS41 Rail B - Force 1-4 Gris</t>
  </si>
  <si>
    <t>2 x fermes-portes ECO TS41 Rail B - Force 1-4 Gris</t>
  </si>
  <si>
    <t>2 x fermes-portes GEZE TS-1500 réversible - Bras à compas Force 3/4 Pour porte jusqu'à 1100 mm</t>
  </si>
  <si>
    <t>Kit iso eco : Joint de frappe à poser en recouvrement de l'ouvrant (3 cotés)</t>
  </si>
  <si>
    <t>R26</t>
  </si>
  <si>
    <t>Renfort FERME-PORTE Côté Paumelles</t>
  </si>
  <si>
    <t>R27</t>
  </si>
  <si>
    <t xml:space="preserve">Renfort FERME-PORTE Côté Opp. Paumelles </t>
  </si>
  <si>
    <t>Si le choix du menu "Degré feu" est égale à une valeur de la colonne B de la feuille "options" du fichier exel "base_prix.xlsx" qui est dans le dossier "data" alors R26 sera égale à la valeur qu'il y a en colonne C de la même ligne. (il faut aussi que en colonne A il y est "R26")</t>
  </si>
  <si>
    <t>Si le choix du menu "Degré feu" est égale à une valeur de la colonne B de la feuille "options" du fichier exel "base_prix.xlsx" qui est dans le dossier "data" alors R27 sera égale à la valeur qu'il y a en colonne C de la même ligne. (il faut aussi que en colonne A il y est "R27")</t>
  </si>
  <si>
    <t>Oculus</t>
  </si>
  <si>
    <t>Ø 280 (non feu)</t>
  </si>
  <si>
    <t>Ø 280 (EI30 - EI60)</t>
  </si>
  <si>
    <t>L 300 x H 400 (non feu)</t>
  </si>
  <si>
    <t>L 400 x H 600 (non feu)</t>
  </si>
  <si>
    <t>L 300 x H 400 (EI30 - EI60)</t>
  </si>
  <si>
    <t>L 400 x H 600 (EI30 - EI60)</t>
  </si>
  <si>
    <t>L 200 X H 1200 (EI30 - EI60)</t>
  </si>
  <si>
    <t>L 300 x H 400 (EI90 - EI120)</t>
  </si>
  <si>
    <t>L 400 x H 600 (EI90 - EI120)</t>
  </si>
  <si>
    <t>Ø 280 (EI90 - EI120)</t>
  </si>
  <si>
    <t>R28</t>
  </si>
  <si>
    <t>Sans oculus</t>
  </si>
  <si>
    <t>Moins 7 Vtx 1,25</t>
  </si>
  <si>
    <t>Hauteur 2200 à 2600 1,25</t>
  </si>
  <si>
    <t>Hauteur 2610 à 3000 1,25</t>
  </si>
  <si>
    <t>Prix 1,25 a partir de B2</t>
  </si>
  <si>
    <t>Sens</t>
  </si>
  <si>
    <t>R29</t>
  </si>
  <si>
    <t>Sans sélecteur de fermeture</t>
  </si>
  <si>
    <t>Sélecteur de fermeture (Bâti Tunnel)</t>
  </si>
  <si>
    <t>Sélecteur de fermeture - boite encastrée (Bâti Z)</t>
  </si>
  <si>
    <t>R30</t>
  </si>
  <si>
    <t>Sélecteur de fermeture - boite encastrée (Bâti Z) - inclus pré-pressage</t>
  </si>
  <si>
    <t>Sélecteur de fermeture (Bâti Tunnel) - inclus pré-pressage</t>
  </si>
  <si>
    <t>Si le choix du menu "Selecteur 2V" est égale à une valeur de la colonne B de la feuille "options" du fichier exel "base_prix.xlsx" qui est dans le dossier "data" alors R30 sera égale à la valeur qu'il y a en colonne C de la même ligne. (il faut aussi que en colonne A il y est "R30")</t>
  </si>
  <si>
    <t>Max. 800</t>
  </si>
  <si>
    <t>Max. 890</t>
  </si>
  <si>
    <t>Max. 990</t>
  </si>
  <si>
    <t>Sup. 990</t>
  </si>
  <si>
    <t>déroulant_dyn</t>
  </si>
  <si>
    <t>Sens d'ouverture à définir</t>
  </si>
  <si>
    <t>Poussant gauche</t>
  </si>
  <si>
    <t>Poussant droit</t>
  </si>
  <si>
    <t>Béquille rosette en acier inoxydable</t>
  </si>
  <si>
    <t>Béquille rosette en Aluminium</t>
  </si>
  <si>
    <t>Trous de garniture seulement</t>
  </si>
  <si>
    <t>Semi fixe Contenue a fac</t>
  </si>
  <si>
    <t>450-890</t>
  </si>
  <si>
    <t>655-990</t>
  </si>
  <si>
    <t>1000-1080</t>
  </si>
  <si>
    <t>745-990</t>
  </si>
  <si>
    <t>1000-1200</t>
  </si>
  <si>
    <t>805-990</t>
  </si>
  <si>
    <t>1000-1300</t>
  </si>
  <si>
    <t>890-990</t>
  </si>
  <si>
    <t>450 - 890</t>
  </si>
  <si>
    <t>655 - 990</t>
  </si>
  <si>
    <t>1000 - 1080</t>
  </si>
  <si>
    <t>745 - 990</t>
  </si>
  <si>
    <t>1000 - 1200</t>
  </si>
  <si>
    <t>805 - 990</t>
  </si>
  <si>
    <t>1000 - 1300</t>
  </si>
  <si>
    <t>890 - 990</t>
  </si>
  <si>
    <t>600 - 600</t>
  </si>
  <si>
    <t>800 - 800</t>
  </si>
  <si>
    <t>650 - 650</t>
  </si>
  <si>
    <t>700 - 700</t>
  </si>
  <si>
    <t>750 - 750</t>
  </si>
  <si>
    <t>990 - 990</t>
  </si>
  <si>
    <t>890 - 890</t>
  </si>
  <si>
    <t>2 X L 300 x H 400 (non feu)</t>
  </si>
  <si>
    <t>2 X L 400 x H 600 (non feu)</t>
  </si>
  <si>
    <t>2 X Ø 280 (non feu)</t>
  </si>
  <si>
    <t>2 X L 300 x H 400 (EI30 - EI60)</t>
  </si>
  <si>
    <t>2 X L 400 x H 600 (EI30 - EI60)</t>
  </si>
  <si>
    <t>2 X Ø 280 (EI30 - EI60)</t>
  </si>
  <si>
    <t>2 X L 200 X H 1200 (EI30 - EI60)</t>
  </si>
  <si>
    <t>2 X L 300 x H 400 (EI90 - EI120)</t>
  </si>
  <si>
    <t>2 X L 400 x H 600 (EI90 - EI120)</t>
  </si>
  <si>
    <t>2 X Ø 280 (EI90 - EI120)</t>
  </si>
  <si>
    <t>1 Oculus L 300 x H 400 (non feu)</t>
  </si>
  <si>
    <t>1 Oculus L 400 x H 600 (non feu)</t>
  </si>
  <si>
    <t>1 Oculus Ø 280 (non feu)</t>
  </si>
  <si>
    <t>1 Oculus L 300 x H 400 (EI30 - EI60)</t>
  </si>
  <si>
    <t>1 Oculus L 400 x H 600 (EI30 - EI60)</t>
  </si>
  <si>
    <t>1 Oculus Ø 280 (EI30 - EI60)</t>
  </si>
  <si>
    <t>1 Oculus L 200 X H 1200 (EI30 - EI60)</t>
  </si>
  <si>
    <t>1 Oculus L 300 x H 400 (EI90 - EI120)</t>
  </si>
  <si>
    <t>1 Oculus L 400 x H 600 (EI90 - EI120)</t>
  </si>
  <si>
    <t>1 Oculus Ø 280 (EI90 - EI120)</t>
  </si>
  <si>
    <t>2 Oculus L 300 x H 400 (non feu)</t>
  </si>
  <si>
    <t>2 Oculus L 400 x H 600 (non feu)</t>
  </si>
  <si>
    <t>2 Oculus X Ø 280 (non feu)</t>
  </si>
  <si>
    <t>2 Oculus X L 300 x H 400 (EI30 - EI60)</t>
  </si>
  <si>
    <t>2 Oculus X L 400 x H 600 (EI30 - EI60)</t>
  </si>
  <si>
    <t>2 Oculus X Ø 280 (EI30 - EI60)</t>
  </si>
  <si>
    <t>2 Oculus X L 200 X H 1200 (EI30 - EI60)</t>
  </si>
  <si>
    <t>2 Oculus X L 300 x H 400 (EI90 - EI120)</t>
  </si>
  <si>
    <t>2 Oculus X L 400 x H 600 (EI90 - EI120)</t>
  </si>
  <si>
    <t>2 Oculus X Ø 280 (EI90 - EI120)</t>
  </si>
  <si>
    <t>2460 - 2480</t>
  </si>
  <si>
    <t>2460 - 2460</t>
  </si>
  <si>
    <t>1990 - 2530</t>
  </si>
  <si>
    <t>1110 - 1140</t>
  </si>
  <si>
    <t>1780 - 1800</t>
  </si>
  <si>
    <t>2460 - 2530</t>
  </si>
  <si>
    <t>1990 - 2540</t>
  </si>
  <si>
    <t>2460 - 2461</t>
  </si>
  <si>
    <t>1111 - 1140</t>
  </si>
  <si>
    <t>1000-1000</t>
  </si>
  <si>
    <t>1990 - 2070</t>
  </si>
  <si>
    <t>2150-2250</t>
  </si>
  <si>
    <t>1000 - 1000</t>
  </si>
  <si>
    <t>600 - 800</t>
  </si>
  <si>
    <t>2050 - 2050</t>
  </si>
  <si>
    <t>2140 - 2140</t>
  </si>
  <si>
    <t>0 (Variante)</t>
  </si>
  <si>
    <t>Crémone automatique intégrée sur semi-fixe (manoeuvre en feuillure par tirette)</t>
  </si>
  <si>
    <t>PAD antipanique pour vantail secondaire + Prépercement (seulement coté opposé aux paumelles)</t>
  </si>
  <si>
    <t>R32</t>
  </si>
  <si>
    <t>Serrure anti-panique 1 pt - Barre anti-panique tube gris 1pt gris - Serrure encastrée module ext. Béquille et clé PREDISP</t>
  </si>
  <si>
    <t>Serrure anti-panique 3 pts encastré - Barre anti-panique tube gris 1pt gris - Serrure encastrée module ext. Béquille et clé PREDISP (Si feu - porte ep 63 mm uniquement)</t>
  </si>
  <si>
    <t>Serrure anti-panique 3 pts encastré - Barre anti-panique tube gris 1pt gris - Serrure encastrée module ext pommeau (Si feu - porte ep 63 mm uniquement)</t>
  </si>
  <si>
    <t>R33</t>
  </si>
  <si>
    <t>R34</t>
  </si>
  <si>
    <t>Barre anti-panique pour vantail secondaire avec actionnement et tringles internes. Carré court de type "C"</t>
  </si>
  <si>
    <t>Barre anti-panique pour vantail secondaire avec actionnement et tringles internes</t>
  </si>
  <si>
    <t>Grille métal L 400 X H 100 mm</t>
  </si>
  <si>
    <t>Grille allminium L 400 X H 200 mm</t>
  </si>
  <si>
    <t>Grille allminium L 450 X H 377 mm</t>
  </si>
  <si>
    <t>Grille allminium L 600 X H 400 mm</t>
  </si>
  <si>
    <t>Plinthe Automatique Fumée Chaude pour porte 53 mm</t>
  </si>
  <si>
    <t>Plinthe Automatique Fumée Chaude pour porte 63 mm</t>
  </si>
  <si>
    <t>Bas de porte</t>
  </si>
  <si>
    <t>Grilles de ventilation</t>
  </si>
  <si>
    <t>Manœuvre semi-fixe</t>
  </si>
  <si>
    <t>Serrure d'urgence 3 pts encastré (Si feu - porte ep 63 mm uniquement) - Carré en deux pièces (DS3B)</t>
  </si>
  <si>
    <t>Choisir une option</t>
  </si>
  <si>
    <t>Serrure d'urgence 1 pt encastrée</t>
  </si>
  <si>
    <t>Serrure d'urgence inversée 1 pt encastrée - Overture vers l'interieur</t>
  </si>
  <si>
    <t>Grille intumescente EI30 - EI60 (usage intérieur uniquement)</t>
  </si>
  <si>
    <t>Serrure d’urgence 3 pts encastré (Si feu - porte ep 63 mm uniquement)</t>
  </si>
  <si>
    <t>Seuil 1m aluminium pour bloc porte à un vantail (50x15mm)</t>
  </si>
  <si>
    <t>Seuil 2m aluminium pour bloc porte à 2 vantaux (50x15mm)</t>
  </si>
  <si>
    <t>Seuil 1m aluminium pour bloc porte à un vantail (50x15mm) - (Ce type de seuil n'est pas conçu pour les portes qui s'ouvrent vers l'intérieur et donnent directement sur l'extérieur. Il y a un risque d'infiltration d'eau ou de problèmes d'étanchéité)</t>
  </si>
  <si>
    <t>Seuil 2m aluminium pour bloc porte à 2 vantaux (50x15mm) - (Ce type de seuil n'est pas conçu pour les portes qui s'ouvrent vers l'intérieur et donnent directement sur l'extérieur. Il y a un risque d'infiltration d'eau ou de problèmes d'étanchéité)</t>
  </si>
  <si>
    <t>Serrure anti-panique 1 pt - Barre anti-panique tube gris 1pt gris - Serrure encastrée module ext pommeau</t>
  </si>
  <si>
    <t>Prix_Vente + JOINT JF1</t>
  </si>
  <si>
    <t>Béquille Double ALUMINIUM</t>
  </si>
  <si>
    <t>2 Charnières acier (par vantail)</t>
  </si>
  <si>
    <t>R35</t>
  </si>
  <si>
    <t>2 x 3 Charnières acier (2V)</t>
  </si>
  <si>
    <t>2 x 3 Charnières INOX (2V)</t>
  </si>
  <si>
    <t>Si le choix du menu "Charnieres" est égale à une valeur de la colonne B de la feuille "options" du fichier exel "base_prix.xlsx" qui est dans le dossier "data" alors R35 sera égale à la valeur qu'il y a en colonne C de la même ligne. (il faut aussi que en colonne A il y est "R35")</t>
  </si>
  <si>
    <t>Béquille avec cylindre patent / Pommeau fixe nylon noir</t>
  </si>
  <si>
    <t>Béquille Double nylon noir sur plaque</t>
  </si>
  <si>
    <t xml:space="preserve">Serrure à rouleau (Non Certifiée) </t>
  </si>
  <si>
    <t>Serrure à rouleau (Non Certifiée)</t>
  </si>
  <si>
    <t>3 Charnières acier (1V)</t>
  </si>
  <si>
    <t>3 Charnières INOX (1V)</t>
  </si>
  <si>
    <t>2 Charnières INOX (1V)</t>
  </si>
  <si>
    <t>2 x 2 Charnières INOX (2V)</t>
  </si>
  <si>
    <t>Serrure 3 pts encastrée pour BP 2V (Si feu - porte ep 63 mm uniquement) Prévoir cylindre 45+40</t>
  </si>
  <si>
    <t>Acier</t>
  </si>
  <si>
    <t>Inox</t>
  </si>
  <si>
    <t>Materiau</t>
  </si>
  <si>
    <t>R36</t>
  </si>
  <si>
    <t>inclus</t>
  </si>
  <si>
    <t>Vantail type caisson avec parements lisses en inox alimentaire 304L de 65/100e + Bâti en inox alimentaire 304L de 12/10e</t>
  </si>
  <si>
    <t>Serrure électrique controlée des deux cotés, à émision + 12v + Passe Câble</t>
  </si>
  <si>
    <t>Serrure électrique controlée des deux cotés à rupture 12-24V</t>
  </si>
  <si>
    <t>Serrure électrique controlée des deux cotés, à rupture + 12v + Passe Câble</t>
  </si>
  <si>
    <t>Serrure électrique controlée des deux cotés à émission 12-24V</t>
  </si>
  <si>
    <t>Serrure électrique controlée d'un seul coté et sortie libre à rupture 12-24V</t>
  </si>
  <si>
    <t>Serrure électrique controlée d'un seul coté et sortie libre émission 12-24V</t>
  </si>
  <si>
    <t>Serrure électrique controlé d'un seul coté et sortie libre de l'autre + 12V à emision + Passe-cable - Tirant ou poussant à définir à la commande</t>
  </si>
  <si>
    <t>Serrure électrique controlé d'un seul coté et sortie libre de l'autre + 12V à rupture + Passe-cable - Tirant ou poussant à définir à la commande</t>
  </si>
  <si>
    <t>Vantail type caisson avec parement en tôle Galvanisée Ep 75/100e - remplissage par complexe isolant + Bâti en tôle Galva 12/10e</t>
  </si>
  <si>
    <t>Gâche éléctrique 8-12 volts - Non feu - Pour porte 1V + Serrure d'urgence 1 point - Ouverture vers l'intérieur</t>
  </si>
  <si>
    <t>Gâche éléctrique 8-12 volts - Non feu - Pour porte 2V  + Serrure d'urgence 1 point + Passe-câble - Ouverture vers l'intérieur</t>
  </si>
  <si>
    <t>Gache éléctrique 8-12 volts - EI30 -EI60  - Pour porte 1V + Serrure d'urgence 1 point  - Porte ep 63 mm uniquement - Ouverture vers l'intérieur</t>
  </si>
  <si>
    <t>Gache éléctrique 8-12 volts - EI30 -EI60 - Pour porte 2V - Serrure d'urgence 1 point - Passe-câble - Porte ep 63 mm uniquement - Ouverture vers l'intérieur</t>
  </si>
  <si>
    <t>Gâche éléctrique 8-12 volts - Non feu - Pour porte 1V + Serrure d'urgence 1 point - Ouverture vers l'extérieur</t>
  </si>
  <si>
    <t>Gâche éléctrique 8-12 volts - Non feu - Pour porte 2V  + Serrure d'urgence 1 point + Passe-câble - Ouverture vers l'extérieur</t>
  </si>
  <si>
    <t>Gache éléctrique 8-12 volts - EI30 -EI60  - Pour porte 1V + Serrure d'urgence 1 point  - Porte ep 63 mm uniquement - Ouverture vers l'extérieur</t>
  </si>
  <si>
    <t>Gache éléctrique 8-12 volts - EI30 -EI60 - Pour porte 2V - Serrure d'urgence 1 point - Passe-câble - Porte ep 63 mm uniquement - Ouverture vers l'extérieur</t>
  </si>
  <si>
    <t>Gâche éléctrique 8-12 volts - Non feu - Porte 1V - Ouverture intérieur</t>
  </si>
  <si>
    <t>Gâche éléctrique 8-12 volts - Non feu - Porte 2V - Ouverture intérieur</t>
  </si>
  <si>
    <t>Gache éléctrique 8-12 volts - Ei30-EI60 - Pour porte 1V - Pour porte ep 63mm  - Ouverture intérieur</t>
  </si>
  <si>
    <t>Gache éléctrique 8-12 volts - Ei30-EI60 - Pour porte 2V - Pour porte ep 63mm  - Ouverture intérieur</t>
  </si>
  <si>
    <t>Gâche éléctrique 8-12 volts - Non feu - Porte 1V - Ouverture Extérieur</t>
  </si>
  <si>
    <t>Gâche éléctrique 8-12 volts - Non feu - Porte 2V - Ouverture Extérieur</t>
  </si>
  <si>
    <t>Gache éléctrique 8-12 volts - Ei30-EI60 - Pour porte 1V - Pour porte ep 63mm - Ouverture Extérieur</t>
  </si>
  <si>
    <t>Gache éléctrique 8-12 volts - Ei30-EI60 - Pour porte 2V - Pour porte ep 63mm - Ouverture Extérieur</t>
  </si>
  <si>
    <t>Serrure de sûreté 1 point standard avec empreinte pour cylindre européen, réversible (Non compris cylindre,  prévoir un cylindre de 35+40 pour porte ep 53mm ou 45+40 mm pour porte ep 63mm)</t>
  </si>
  <si>
    <t>Serrure 3 pts encastrée pour BP 1V (Si feu - porte ep 63 mm uniquement) - Non compris cylindre,  prévoir un cylindre de 35+40 pour porte ep 53mm ou 45+40 mm pour porte ep 63mm</t>
  </si>
  <si>
    <t>PREPEINT (RAL-7035 LISSE)</t>
  </si>
  <si>
    <t>Serrure d'urgence CE, pêne, demi-tour réglable, fonction sortie libre en poussant avec béquille, verrouillable par clé + Carré en 2 parties DS3B inclus. Prévoir un cylindre de 35+40 pour porte ep 53mm ou 45+40 mm pour porte ep 63mm</t>
  </si>
  <si>
    <t>Serrure d'urgence inversée CE, pêne, demi-tour réglable, fonction sortie libre en tirant avec béquille, verrouillable par clé + Carré en 2 parties DS3B inclus. Prévoir un cylindre de 35+40 pour porte ep 53mm ou 45+40 mm pour porte ep 63mm</t>
  </si>
  <si>
    <t>Béquille avec cylindre patent / Pommeau fixe nylon Noir</t>
  </si>
  <si>
    <t>Béquille avec cylindre patent / Pommeau fixe INOX</t>
  </si>
  <si>
    <t>Prix_Vente + JOINT JF1 + CE</t>
  </si>
  <si>
    <t>Bâti tubulaire, pion(s) ADG (remplis par de la laine de roche si coupe-feu, sinon à remplir par vos soins)</t>
  </si>
  <si>
    <t>Bâti Z, Pion(s) ADG (remplis par de la laine de roche si coupe-feu, sinon à remplir par vos soins)</t>
  </si>
  <si>
    <t>Serrure 3 pts encastrée 2V - Si feu - porte ep 63 mm uniquement</t>
  </si>
  <si>
    <t>Serrure 3 pts encastrée 1V - Si feu - porte ep 63 mm uniquement</t>
  </si>
  <si>
    <t>1980 - 2600</t>
  </si>
  <si>
    <t>Ventouse 300 Kg pour contrôle d'accès côté paumelles (Non feu uniquement)</t>
  </si>
  <si>
    <t>Ventouse 300 Kg pour contrôle d'accès côté opposé aux paumelles (Non Feu uniquement)</t>
  </si>
  <si>
    <t>Ventouse 300 Kg pour contrôle d'accès côté paumelles pour porte NON FEU uniquement + Kit de fixation Z L + Serrure de sûreté 1 point standard avec empreinte pour cylindre européen, réversible (Non compris cylindre,  prévoir un cylindre de 35+40 pour porte ep 53mm ou 45+40 mm pour porte ep 63mm)</t>
  </si>
  <si>
    <t>Ventouse 300 Kg pour contrôle d'accès côté opposé aux paumelles pour porte NON FEU uniquement + Kit de fixation L + Serrure de sûreté 1 point standard avec empreinte pour cylindre européen, réversible (Non compris cylindre,  prévoir un cylindre de 35+40 pour porte ep 53mm ou 45+40 mm pour porte ep 63mm)</t>
  </si>
  <si>
    <t>Seuil plat alu type GS1 - 2V - épaisseur 5 mm x 100 mm</t>
  </si>
  <si>
    <t>Seuil plat alu type GS1 - 1V - épaisseur 5 mm x 100 mm</t>
  </si>
  <si>
    <t>Seuil plat alu type GS1 - 2V - épaisseur 5 mm x 100 mm inclus 4 joints bas de porte</t>
  </si>
  <si>
    <t>Seuil plat alu type GS1 - 1V - épaisseur 5 mm x 100 mm inclus 2 joints bas de porte</t>
  </si>
  <si>
    <t>oui</t>
  </si>
  <si>
    <t>1013 Blanc perle B1</t>
  </si>
  <si>
    <t>3000 Rouge feu B1</t>
  </si>
  <si>
    <t>7016 Gris anthracite B1</t>
  </si>
  <si>
    <t>7024 Gris graphite B1</t>
  </si>
  <si>
    <t>7038 Gris agate B1</t>
  </si>
  <si>
    <t>8017 Brun chocolat B1</t>
  </si>
  <si>
    <t>9003 Blanc signalisation B1</t>
  </si>
  <si>
    <t>9010 Blanc pur B1</t>
  </si>
  <si>
    <t>9016 Blanc trafic B1</t>
  </si>
  <si>
    <t>7035 Gris clair B1</t>
  </si>
  <si>
    <t>1003 Jaune signalisation B2</t>
  </si>
  <si>
    <t>1015 Ivoire clair B2</t>
  </si>
  <si>
    <t>5010 Bleu gentiane B2</t>
  </si>
  <si>
    <t>5024 Bleu pastel B2</t>
  </si>
  <si>
    <t>6000 Vert patine B2</t>
  </si>
  <si>
    <t>6005 Vert mousse B2</t>
  </si>
  <si>
    <t>6034 Turquoise pastel B2</t>
  </si>
  <si>
    <t>9001 Crème B2</t>
  </si>
  <si>
    <t>9002 Blanc gris B2</t>
  </si>
  <si>
    <t>9005 Noir intense B2</t>
  </si>
  <si>
    <t>9011 Noir graphite B2</t>
  </si>
  <si>
    <t>9018 Blanc papyrus B2</t>
  </si>
  <si>
    <t>3003 Rouge rubis B3</t>
  </si>
  <si>
    <t>3020 Rouge trafic B3</t>
  </si>
  <si>
    <t>7004 Gris signalisation B3</t>
  </si>
  <si>
    <t>7037 Gris poussière B3</t>
  </si>
  <si>
    <t>7047 Gris télécommunication 4 B3</t>
  </si>
  <si>
    <t>9006 Aluminium blanc B3</t>
  </si>
  <si>
    <t>1001 Beige B4</t>
  </si>
  <si>
    <t>1016 Jaune soufre B4</t>
  </si>
  <si>
    <t>1018 Jaune zinc B4</t>
  </si>
  <si>
    <t>1019 Beige gris B4</t>
  </si>
  <si>
    <t>1028 Jaune melon B4</t>
  </si>
  <si>
    <t>2004 Orange pur B4</t>
  </si>
  <si>
    <t>3002 Rouge carmin B4</t>
  </si>
  <si>
    <t>3004 Rouge pourpre B4</t>
  </si>
  <si>
    <t>3005 Rouge vin B4</t>
  </si>
  <si>
    <t>3007 Rouge noir B4</t>
  </si>
  <si>
    <t>3011 Rouge brun B4</t>
  </si>
  <si>
    <t>7020 Gris acier B4</t>
  </si>
  <si>
    <t>7030 Gris pierre B4</t>
  </si>
  <si>
    <t>7031 Gris bleu B4</t>
  </si>
  <si>
    <t>7032 Gris caillou B4</t>
  </si>
  <si>
    <t>7033 Gris ciment B4</t>
  </si>
  <si>
    <t>7034 Gris jaune B4</t>
  </si>
  <si>
    <t>7036 Gris platine B4</t>
  </si>
  <si>
    <t>7039 Gris quartz B4</t>
  </si>
  <si>
    <t>7042 Gris trafic A B4</t>
  </si>
  <si>
    <t>7043 Gris trafic B B4</t>
  </si>
  <si>
    <t>7044 Gris soie B4</t>
  </si>
  <si>
    <t>7045 Gris télécommunication 1 B4</t>
  </si>
  <si>
    <t>7046 Gris télécommunication 2 B4</t>
  </si>
  <si>
    <t>4005 Lilas bleu B4</t>
  </si>
  <si>
    <t>4006 Violet trafic B4</t>
  </si>
  <si>
    <t>5002 Bleu outremer B4</t>
  </si>
  <si>
    <t>5003 Bleu saphir B4</t>
  </si>
  <si>
    <t>5005 Bleu signalisation B4</t>
  </si>
  <si>
    <t>5008 Bleu gris B4</t>
  </si>
  <si>
    <t>5011 Bleu acier B4</t>
  </si>
  <si>
    <t>5014 Bleu pigeon B4</t>
  </si>
  <si>
    <t>5015 Bleu ciel B4</t>
  </si>
  <si>
    <t>5017 Bleu trafic B4</t>
  </si>
  <si>
    <t>5018 Bleu turquoise B4</t>
  </si>
  <si>
    <t>5023 Bleu distant B4</t>
  </si>
  <si>
    <t>8000 Brun verdâtre B4</t>
  </si>
  <si>
    <t>8001 Brun ocre B4</t>
  </si>
  <si>
    <t>8002 Brun signalisation B4</t>
  </si>
  <si>
    <t>8003 Brun argile B4</t>
  </si>
  <si>
    <t>8004 Brun cuivré B4</t>
  </si>
  <si>
    <t>8007 Brun fauve B4</t>
  </si>
  <si>
    <t>8008 Brun olive B4</t>
  </si>
  <si>
    <t>8011 Brun noisette B4</t>
  </si>
  <si>
    <t>8012 Brun rouge B4</t>
  </si>
  <si>
    <t>8014 Brun sépia B4</t>
  </si>
  <si>
    <t>8015 Brun châtaigne B4</t>
  </si>
  <si>
    <t>6003 Vert olive B4</t>
  </si>
  <si>
    <t>6007 Vert bouteille B4</t>
  </si>
  <si>
    <t>6009 Vert sapin B4</t>
  </si>
  <si>
    <t>6012 Vert noir B4</t>
  </si>
  <si>
    <t>6016 Vert turquoise B4</t>
  </si>
  <si>
    <t>6017 Vert mai B4</t>
  </si>
  <si>
    <t>6018 Vert jaune B4</t>
  </si>
  <si>
    <t>6019 Vert pastel B4</t>
  </si>
  <si>
    <t>6021 Vert pâle B4</t>
  </si>
  <si>
    <t>6024 Vert trafic B4</t>
  </si>
  <si>
    <t>6029 Vert menthe B4</t>
  </si>
  <si>
    <t>7000 Gris écureuil B4</t>
  </si>
  <si>
    <t>7001 Gris argent B4</t>
  </si>
  <si>
    <t>7002 Gris olive B4</t>
  </si>
  <si>
    <t>8016 Brun acajou B4</t>
  </si>
  <si>
    <t>8019 Brun gris B4</t>
  </si>
  <si>
    <t>8022 Brun noir B4</t>
  </si>
  <si>
    <t>8023 Brun orangé B4</t>
  </si>
  <si>
    <t>8024 Brun beige B4</t>
  </si>
  <si>
    <t>8025 Brun pâle B4</t>
  </si>
  <si>
    <t>8028 Brun terre B4</t>
  </si>
  <si>
    <t>9004 Noir signalisation B4</t>
  </si>
  <si>
    <t>9007 Aluminium gris B4</t>
  </si>
  <si>
    <t>7003 Gris mousse B4</t>
  </si>
  <si>
    <t>7005 Gris souris B4</t>
  </si>
  <si>
    <t>7006 Gris beige B4</t>
  </si>
  <si>
    <t>7008 Gris kaki B4</t>
  </si>
  <si>
    <t>7009 Gris vert B4</t>
  </si>
  <si>
    <t>7010 Gris bâche B4</t>
  </si>
  <si>
    <t>7011 Gris fer B4</t>
  </si>
  <si>
    <t>7012 Gris basalte B4</t>
  </si>
  <si>
    <t>7013 Gris brun B4</t>
  </si>
  <si>
    <t>7015 Gris ardoise B4</t>
  </si>
  <si>
    <t>7021 Gris noir B4</t>
  </si>
  <si>
    <t>7022 Gris ombre B4</t>
  </si>
  <si>
    <t>7023 Gris béton B4</t>
  </si>
  <si>
    <t>9017 Noir trafic B4</t>
  </si>
  <si>
    <t>2 X L 300 x H 400 (non feu) - 2V</t>
  </si>
  <si>
    <t>2 X L 400 x H 600 (non feu) - 2V</t>
  </si>
  <si>
    <t>2 X Ø 280 (non feu) - 2V</t>
  </si>
  <si>
    <t>2 X L 300 x H 400 (EI30 - EI60) - 2V</t>
  </si>
  <si>
    <t>2 X L 400 x H 600 (EI30 - EI60) - 2V</t>
  </si>
  <si>
    <t>2 X Ø 280 (EI30 - EI60) - 2V</t>
  </si>
  <si>
    <t>2 X L 200 X H 1200 (EI30 - EI60) - 2V</t>
  </si>
  <si>
    <t>2 X L 300 x H 400 (EI90 - EI120) - 2V</t>
  </si>
  <si>
    <t>2 X L 400 x H 600 (EI90 - EI120) - 2V</t>
  </si>
  <si>
    <t>2 X Ø 280 (EI90 - EI120) - 2V</t>
  </si>
  <si>
    <t>Épaisseur</t>
  </si>
  <si>
    <t>63 mm</t>
  </si>
  <si>
    <t>53 mm</t>
  </si>
  <si>
    <t>Degré feu</t>
  </si>
  <si>
    <t>Quantité</t>
  </si>
  <si>
    <t>Sélecteur 2V</t>
  </si>
  <si>
    <t>Charnières</t>
  </si>
  <si>
    <t>Imposte</t>
  </si>
  <si>
    <t>imposte grillagée</t>
  </si>
  <si>
    <t>imposte vitrée (sans fourniture de vitrage)</t>
  </si>
  <si>
    <t>Imposte pleine</t>
  </si>
  <si>
    <t>Hauteur de l'Imposte</t>
  </si>
  <si>
    <t>Sans imposte</t>
  </si>
  <si>
    <t>Champ source 1</t>
  </si>
  <si>
    <t>Critère 1</t>
  </si>
  <si>
    <t>Champ source 2</t>
  </si>
  <si>
    <t>Critère 2</t>
  </si>
  <si>
    <t>Champ source 3</t>
  </si>
  <si>
    <t>Critère 3</t>
  </si>
  <si>
    <t>Champ source 4</t>
  </si>
  <si>
    <t>Critère 4</t>
  </si>
  <si>
    <t>Champ cible</t>
  </si>
  <si>
    <t>Valeur forcée</t>
  </si>
  <si>
    <t>Options bloquées</t>
  </si>
  <si>
    <t>contient “3 pts”</t>
  </si>
  <si>
    <t>différent de “Non feu”</t>
  </si>
  <si>
    <t>contient “2V”</t>
  </si>
  <si>
    <t>contient “1V”</t>
  </si>
  <si>
    <t>contient “1 pt”</t>
  </si>
  <si>
    <t>contient “Extérieur”</t>
  </si>
  <si>
    <t>contient “EI60”</t>
  </si>
  <si>
    <t>contient “EI90”</t>
  </si>
  <si>
    <t>contient “EI120”</t>
  </si>
  <si>
    <t>contient “porte ep 63mm”</t>
  </si>
  <si>
    <t>contient “EI”</t>
  </si>
  <si>
    <t>Serrure anti-panique 1 pt - Barre anti-panique tube gris 1pt - Serrure encastrée module ext. Béquille et clé PREDISP</t>
  </si>
  <si>
    <t>Serrure anti-panique 1 pt - Barre anti-panique tube gris 1pt - Serrure encastrée module ext pommeau</t>
  </si>
  <si>
    <t>Serrure anti-panique 3 pts encastrée 1V - Barre anti-panique tube gris 1pt - Serrure encastrée module ext. Béquille et clé PREDISP (Si feu - porte ep 63 mm uniquement)</t>
  </si>
  <si>
    <t>Serrure anti-panique 3 pts encastrée 2V - Barre anti-panique tube gris 1pt - Serrure encastrée module ext. Béquille et clé PREDISP (Si feu - porte ep 63 mm uniquement)</t>
  </si>
  <si>
    <t>Serrure anti-panique 3 pts encastrée 1V - Barre anti-panique tube gris 1pt - Serrure encastrée module ext pommeau (Si feu - porte ep 63 mm uniquement)</t>
  </si>
  <si>
    <t>Serrure anti-panique 3 pts encastrée 2V - Barre anti-panique tube gris 1pt - Serrure encastrée module ext pommeau (Si feu - porte ep 63 mm uniquement)</t>
  </si>
  <si>
    <t>déroulant-multi</t>
  </si>
  <si>
    <t>-</t>
  </si>
  <si>
    <t>Renfort anti panique côté opposé aux paumelles</t>
  </si>
  <si>
    <t>Renfort anti panique côté paumelles</t>
  </si>
  <si>
    <t>Renforts</t>
  </si>
  <si>
    <t>Contrôle d'accès</t>
  </si>
  <si>
    <t>Durée</t>
  </si>
  <si>
    <t>Messages</t>
  </si>
  <si>
    <t>Marquage</t>
  </si>
  <si>
    <t>contient "3 pts"</t>
  </si>
  <si>
    <t>contient "Gâche électrique"</t>
  </si>
  <si>
    <t>Contient "8-12 volts - Non feu"</t>
  </si>
  <si>
    <t>La gâche électrique est incompatible avec une serrure 3 points. Il faut repasser sur une serrure à 1 point.</t>
  </si>
  <si>
    <t>L'option coupe feu est incompatible avec la gâche éléctrique 8-12 volts - Non feu. Merci de selectionner une gâche éléctrique EI30 - EI60 (Pas de soltion gâche électrique en EI90 et EI120)</t>
  </si>
  <si>
    <t>Serrure de sûreté 1 pt standard</t>
  </si>
  <si>
    <t>contient “Non feu”</t>
  </si>
  <si>
    <t>contient “Intérieur”</t>
  </si>
  <si>
    <t>ID</t>
  </si>
  <si>
    <t>Choix</t>
  </si>
  <si>
    <t>Description</t>
  </si>
  <si>
    <t>Prix</t>
  </si>
  <si>
    <t xml:space="preserve">Choix </t>
  </si>
  <si>
    <t>Serrure anti-panique 3 pts encastré - Barre anti-panique tube gris 1pt - Serrure encastrée module ext. Béquille et clé PREDISP (Si feu - porte ep 63 mm uniquement)</t>
  </si>
  <si>
    <t>Serrure anti-panique 3 pts encastré - Barre anti-panique tube gris 1pt - Serrure encastrée module ext pommeau (Si feu - porte ep 63 mm uniquement)</t>
  </si>
  <si>
    <t>Sens d'ouverture : Poussant gauche</t>
  </si>
  <si>
    <t>Sens d'ouverture : Poussant droit</t>
  </si>
  <si>
    <t>Épaisseur 63 mm</t>
  </si>
  <si>
    <t>Épaisseur 53 mm</t>
  </si>
  <si>
    <t>Avec imposte grillagée</t>
  </si>
  <si>
    <t>Avec Imposte pleine</t>
  </si>
  <si>
    <t>Gâche électrique à émission 8-12 volts - Non feu - Porte 1V - Ouverture intérieur</t>
  </si>
  <si>
    <t>Gâche électrique à émission 8-12 volts - Non feu - Porte 2V - Ouverture intérieur</t>
  </si>
  <si>
    <t>Gâche électrique à émission 8-12 volts - Ei30-EI60 - Pour porte 1V - Pour porte ep 63mm  - Ouverture intérieur</t>
  </si>
  <si>
    <t>Gâche électrique à émission 8-12 volts - Ei30-EI60 - Pour porte 2V - Pour porte ep 63mm  - Ouverture intérieur</t>
  </si>
  <si>
    <t>Gâche électrique à émission 8-12 volts - Ei30-EI60 - Pour porte 1V - Pour porte ep 63mm - Ouverture Extérieur</t>
  </si>
  <si>
    <t>Gâche électrique à émission 8-12 volts - Ei30-EI60 - Pour porte 2V - Pour porte ep 63mm - Ouverture Extérieur</t>
  </si>
  <si>
    <t>Gâche électrique à émission 8-12 volts - Non feu - Porte 1V - Ouverture Extérieur</t>
  </si>
  <si>
    <t>Gâche électrique à émission 8-12 volts - Non feu - Porte 2V - Ouverture Extérieur</t>
  </si>
  <si>
    <t>Gâche électrique à émission 8-12 volts - Non feu - Pour porte 1V + Serrure d'urgence 1 point - Ouverture vers l'intérieur</t>
  </si>
  <si>
    <t>Gâche électrique à émission 8-12 volts - Non feu - Pour porte 2V  + Serrure d'urgence 1 point + Passe-câble - Ouverture vers l'intérieur</t>
  </si>
  <si>
    <t>Gâche électrique à émission 8-12 volts - EI30 -EI60  - Pour porte 1V + Serrure d'urgence 1 point  - Porte ep 63 mm uniquement - Ouverture vers l'intérieur</t>
  </si>
  <si>
    <t>Gâche électrique à émission 8-12 volts - EI30 -EI60 - Pour porte 2V - Serrure d'urgence 1 point - Passe-câble - Porte ep 63 mm uniquement - Ouverture vers l'intérieur</t>
  </si>
  <si>
    <t>Gâche électrique à émission 8-12 volts - Non feu - Pour porte 1V + Serrure d'urgence 1 point - Ouverture vers l'extérieur</t>
  </si>
  <si>
    <t>Gâche électrique à émission 8-12 volts - Non feu - Pour porte 2V  + Serrure d'urgence 1 point + Passe-câble - Ouverture vers l'extérieur</t>
  </si>
  <si>
    <t>Gâche électrique à émission 8-12 volts - EI30 -EI60  - Pour porte 1V + Serrure d'urgence 1 point  - Porte ep 63 mm uniquement - Ouverture vers l'extérieur</t>
  </si>
  <si>
    <t>Gâche électrique à émission 8-12 volts - EI30 -EI60 - Pour porte 2V - Serrure d'urgence 1 point - Passe-câble - Porte ep 63 mm uniquement - Ouverture vers l'extérieur</t>
  </si>
  <si>
    <t>Gâche électrique à émission8-12 volts - Ei30-EI60 - Pour porte 2V - Pour porte ep 63mm  - Ouverture intérieur</t>
  </si>
  <si>
    <t>Serrure anti-panique 1 pt - Barre anti-panique tube gris 1pt - Serrure encastrée module ext. Béquille et clé PREDISP, Serrure anti-panique 1 pt - Barre anti-panique tube gris 1pt - Serrure encastrée module ext pommeau, Serrure d'urgence inversée 1 pt encastrée - Overture vers l'interieur, Serrure 3 pts encastrée 1V - Si feu - porte ep 63 mm uniquement, Serrure 3 pts encastrée 2V - Si feu - porte ep 63 mm uniquement, Serrure anti-panique 3 pts encastrée 1V - Barre anti-panique tube gris 1pt - Serrure encastrée module ext. Béquille et clé PREDISP (Si feu - porte ep 63 mm uniquement), Serrure anti-panique 3 pts encastrée 2V - Barre anti-panique tube gris 1pt - Serrure encastrée module ext. Béquille et clé PREDISP (Si feu - porte ep 63 mm uniquement), Serrure anti-panique 3 pts encastrée 1V - Barre anti-panique tube gris 1pt - Serrure encastrée module ext pommeau (Si feu - porte ep 63 mm uniquement), Serrure anti-panique 3 pts encastrée 2V - Barre anti-panique tube gris 1pt - Serrure encastrée module ext pommeau (Si feu - porte ep 63 mm uniquement), Serrure d’urgence 3 pts encastré (Si feu - porte ep 63 mm uniquement), Serrure à rouleau (Non Certifiée)</t>
  </si>
  <si>
    <t xml:space="preserve">Renfort FERME-PORTE Côté Paumelles, Renfort FERME-PORTE Côté Opp. Paumelles </t>
  </si>
  <si>
    <t>Serrure d'urgence 1 pt encastrée, Serrure de sûreté 1 pt standard</t>
  </si>
  <si>
    <t>Important : avec une gâche électrique, il est préférable d'installer une serrure d'urgence pour garantir une sortie libre. La serrure de sûreté, un point, est généralement utilisée si vous avez un contrôle d'accès des deux côtés. Pour un contrôle d'accès d'un seul côté, sélectionnez la serrure d'urgence un point dans le menu des serrures.</t>
  </si>
  <si>
    <t>Serrure anti-panique 3 pts encastrée 2V - Barre anti-panique tube gris 1pt - Serrure encastrée module ext. Béquille et clé PREDISP (Si feu - porte ep 63 mm uniquement), Serrure anti-panique 3 pts encastrée 2V - Barre anti-panique tube gris 1pt - Serrure encastrée module ext pommeau (Si feu - porte ep 63 mm uniquement)</t>
  </si>
  <si>
    <t>contient "anti-panique 3 pts"</t>
  </si>
  <si>
    <t>Important : Le PV feu EI120 ou EI90 permet d'installer une barre anti-panique 3 pts uniquement sur un bloc porte en 1 vantail donnant à l'extérieur. Par défaut, dans ce cas, l'usage sera extérieur.</t>
  </si>
  <si>
    <t>Gamme B1 à définir</t>
  </si>
  <si>
    <t>Gamme B2 à définir</t>
  </si>
  <si>
    <t>Gamme B3 à définir</t>
  </si>
  <si>
    <t>Gamme B4 à définir</t>
  </si>
  <si>
    <t>Url de l’image</t>
  </si>
  <si>
    <t>https://www.sodiff-mail.cloud/configurateur/images/1V/</t>
  </si>
  <si>
    <t>1V.png</t>
  </si>
  <si>
    <t>https://www.sodiff-mail.cloud/configurateur/images/</t>
  </si>
  <si>
    <t>Preview.png</t>
  </si>
  <si>
    <t>1V_bap_techno.png</t>
  </si>
  <si>
    <t>2V_bap_techno.png</t>
  </si>
  <si>
    <t>https://www.sodiff-mail.cloud/configurateur/images/2V/</t>
  </si>
  <si>
    <t>contient "anti-panique"</t>
  </si>
  <si>
    <t>Serrure de sûreté 1 pt standard//Serrure d'urgence 1 pt encastrée//Serrure d'urgence inversée 1 pt encastrée - Overture vers l'interieur//Serrure 3 pts encastrée 1V - Si feu - porte ep 63 mm uniquement//Serrure d’urgence 3 pts encastré (Si feu - porte ep 63 mm uniquement)//Serrure à rouleau (Non Certifiée)</t>
  </si>
  <si>
    <t>1V_PG.png</t>
  </si>
  <si>
    <t>1V_PD.png</t>
  </si>
  <si>
    <t>Serrure de sûreté 1 pt standard//Serrure d'urgence 1 pt encastrée//Serrure d'urgence inversée 1 pt encastrée - Overture vers l'interieur//Serrure 3 pts encastrée 2V - Si feu - porte ep 63 mm uniquement//Serrure d’urgence 3 pts encastré (Si feu - porte ep 63 mm uniquement)//Serrure à rouleau (Non Certifiée)</t>
  </si>
  <si>
    <t>2V.png</t>
  </si>
  <si>
    <t>2V_PD.png</t>
  </si>
  <si>
    <t>2V_PG.png</t>
  </si>
  <si>
    <t>2V_bap_techno_PG.png</t>
  </si>
  <si>
    <t>2V_bap_techno_PD.png</t>
  </si>
  <si>
    <t>Lien de l'image</t>
  </si>
  <si>
    <t>https://www.sodiff-mail.cloud/configurateur/images/portfolio/EI120.png</t>
  </si>
  <si>
    <t>https://www.sodiff-mail.cloud/configurateur/images/portfolio/EI30.png</t>
  </si>
  <si>
    <t>https://www.sodiff-mail.cloud/configurateur/images/portfolio/EI60.png</t>
  </si>
  <si>
    <t>https://www.sodiff-mail.cloud/configurateur/images/portfolio/EI90.png</t>
  </si>
  <si>
    <t>https://www.sodiff-mail.cloud/configurateur/images/portfolio/Ferme-porte-TS41.jpg</t>
  </si>
  <si>
    <t>ferme-porte-bras-compas.jpg</t>
  </si>
  <si>
    <t>Gache.jpg</t>
  </si>
  <si>
    <t>Grille-acier.jpg</t>
  </si>
  <si>
    <t>2 x Grille métal L 400 X H 100 mm</t>
  </si>
  <si>
    <t>2 x Grille allminium L 400 X H 200 mm</t>
  </si>
  <si>
    <t>2 x Grille allminium L 450 X H 377 mm</t>
  </si>
  <si>
    <t>2 x Grille allminium L 600 X H 400 mm</t>
  </si>
  <si>
    <t>Grille-alu.jpg</t>
  </si>
  <si>
    <t>Grille-intumescente-EI30---EI60.jpg</t>
  </si>
  <si>
    <t>Kit-ext.jpg</t>
  </si>
  <si>
    <t>Prix si 1 vantail en R4</t>
  </si>
  <si>
    <t>Prix si 2 vantaux en R4</t>
  </si>
  <si>
    <t>Ne pas afficher le prix si "X"</t>
  </si>
  <si>
    <t>Catégries</t>
  </si>
  <si>
    <t>floor10</t>
  </si>
  <si>
    <t>AUTO</t>
  </si>
  <si>
    <r>
      <t xml:space="preserve">1V, Vantail, Tunnel, Non feu </t>
    </r>
    <r>
      <rPr>
        <sz val="10"/>
        <color rgb="FF000000"/>
        <rFont val="Lucida Grande"/>
        <family val="2"/>
      </rPr>
      <t>→</t>
    </r>
    <r>
      <rPr>
        <sz val="10"/>
        <color rgb="FF000000"/>
        <rFont val="Helvetica Neue"/>
        <family val="2"/>
      </rPr>
      <t xml:space="preserve"> Arrondi inférieur à la dizaine</t>
    </r>
  </si>
  <si>
    <t>custom</t>
  </si>
  <si>
    <t>round</t>
  </si>
  <si>
    <t>Commentaire</t>
  </si>
  <si>
    <t>L1 Arrondi</t>
  </si>
  <si>
    <t>Seuil L1</t>
  </si>
  <si>
    <t>H1 Arrondi</t>
  </si>
  <si>
    <t>Seuil H1</t>
  </si>
  <si>
    <t>Direction L1</t>
  </si>
  <si>
    <t>Direction H1</t>
  </si>
  <si>
    <t>Matériau</t>
  </si>
  <si>
    <t>1V, Vantail, Applique, Non feu → règle spécifique</t>
  </si>
  <si>
    <r>
      <t xml:space="preserve">2V, Vantail, Tunnel, Non feu </t>
    </r>
    <r>
      <rPr>
        <sz val="10"/>
        <color rgb="FF000000"/>
        <rFont val="Lucida Grande"/>
        <family val="2"/>
      </rPr>
      <t>→</t>
    </r>
    <r>
      <rPr>
        <sz val="10"/>
        <color rgb="FF000000"/>
        <rFont val="Helvetica Neue"/>
        <family val="2"/>
      </rPr>
      <t xml:space="preserve"> Arrondi inférieur à la dizaine</t>
    </r>
  </si>
  <si>
    <t>2V, Vantail, Applique, Non feu → règle spécifique</t>
  </si>
  <si>
    <t>Passage libre</t>
  </si>
  <si>
    <t>B5</t>
  </si>
  <si>
    <t>B7</t>
  </si>
  <si>
    <t>B8</t>
  </si>
  <si>
    <t>L baie du mur</t>
  </si>
  <si>
    <t>H baie du mur</t>
  </si>
  <si>
    <t>L hors tout</t>
  </si>
  <si>
    <t>H hors tout</t>
  </si>
  <si>
    <t>+55</t>
  </si>
  <si>
    <t>+35</t>
  </si>
  <si>
    <t>+46</t>
  </si>
  <si>
    <t>+30</t>
  </si>
  <si>
    <t>-94</t>
  </si>
  <si>
    <t>L passage libre à 180</t>
  </si>
  <si>
    <t>H passage libre à 180</t>
  </si>
  <si>
    <t>-66</t>
  </si>
  <si>
    <t>-24</t>
  </si>
  <si>
    <t>+58</t>
  </si>
  <si>
    <t>+36</t>
  </si>
  <si>
    <t>0</t>
  </si>
  <si>
    <t>10</t>
  </si>
  <si>
    <t>50</t>
  </si>
  <si>
    <t>34</t>
  </si>
  <si>
    <t>-105</t>
  </si>
  <si>
    <t>-85</t>
  </si>
  <si>
    <t>-33</t>
  </si>
  <si>
    <t>57</t>
  </si>
  <si>
    <t>-116</t>
  </si>
  <si>
    <t>-78</t>
  </si>
  <si>
    <t>65</t>
  </si>
  <si>
    <t>35</t>
  </si>
  <si>
    <t>56</t>
  </si>
  <si>
    <t>30</t>
  </si>
  <si>
    <t>-56</t>
  </si>
  <si>
    <t>-102</t>
  </si>
  <si>
    <t>-103</t>
  </si>
  <si>
    <t>-112</t>
  </si>
  <si>
    <t>-136</t>
  </si>
  <si>
    <t>Passage du  Journalier</t>
  </si>
  <si>
    <t>B6</t>
  </si>
  <si>
    <t>-113</t>
  </si>
  <si>
    <t>-115</t>
  </si>
  <si>
    <t>-104</t>
  </si>
  <si>
    <t>Ratio</t>
  </si>
  <si>
    <t>contient "EI30"</t>
  </si>
  <si>
    <t>contient "EI60"</t>
  </si>
  <si>
    <t>contient "EI90"</t>
  </si>
  <si>
    <t>contient "EI120"</t>
  </si>
  <si>
    <t>Nom de la feuille tarif</t>
  </si>
  <si>
    <t>BASE_NON_FEU</t>
  </si>
  <si>
    <t>Contient "3 pts"</t>
  </si>
  <si>
    <t>Contient "EI30"</t>
  </si>
  <si>
    <t>BASE_EI30_CE</t>
  </si>
  <si>
    <t>BASE_EI30</t>
  </si>
  <si>
    <t/>
  </si>
  <si>
    <t>Contient "EI60"</t>
  </si>
  <si>
    <t>Contient "EI90"</t>
  </si>
  <si>
    <t>Contient "EI120"</t>
  </si>
  <si>
    <t>X</t>
  </si>
  <si>
    <t>Label du prix</t>
  </si>
  <si>
    <t>Ventouse</t>
  </si>
  <si>
    <t>Ferme-porte</t>
  </si>
  <si>
    <t>Fermes-porte</t>
  </si>
  <si>
    <t>Sélecteur de fermeture</t>
  </si>
  <si>
    <t>Vantail secondaire</t>
  </si>
  <si>
    <t>Grille méta</t>
  </si>
  <si>
    <t>Grille allminium</t>
  </si>
  <si>
    <t>Charnière</t>
  </si>
  <si>
    <t>Bâti Z pose en applique</t>
  </si>
  <si>
    <t>Bâti pose en tunnel</t>
  </si>
  <si>
    <t>Parement</t>
  </si>
  <si>
    <t>Prepeint (7035)</t>
  </si>
  <si>
    <t>Incluse</t>
  </si>
  <si>
    <t>BASE_EI60</t>
  </si>
  <si>
    <t>BASE_EI30_60_CE</t>
  </si>
  <si>
    <t>BASE_EI60_63MM</t>
  </si>
  <si>
    <t>BASE_EI90</t>
  </si>
  <si>
    <t>BASE_EI120_CE</t>
  </si>
  <si>
    <t>BASE_EI120</t>
  </si>
  <si>
    <t>BASE_EI30_120_NF</t>
  </si>
  <si>
    <t>BASE_EI30_60_NF</t>
  </si>
  <si>
    <t>Acoustique_47dB</t>
  </si>
  <si>
    <t>BASE_NON_FEU_CE</t>
  </si>
  <si>
    <t>https://www.sodiff-mail.cloud/configurateur/images/portfolio/</t>
  </si>
  <si>
    <t>B1.png</t>
  </si>
  <si>
    <t>B2.png</t>
  </si>
  <si>
    <t>B3.png</t>
  </si>
  <si>
    <t>B4.png</t>
  </si>
  <si>
    <t>Serrure-1pt-Vu1.jpg</t>
  </si>
  <si>
    <t>Serrure-1pt-Vu2.jpg</t>
  </si>
  <si>
    <t>https://www.sodiff-mail.cloud/configurateur/images/portfolio/Kit-ext.jpg</t>
  </si>
  <si>
    <t>https://www.sodiff-mail.cloud/configurateur/images/portfolio/B1.png</t>
  </si>
  <si>
    <t>https://www.sodiff-mail.cloud/configurateur/images/portfolio/B2.png</t>
  </si>
  <si>
    <t>https://www.sodiff-mail.cloud/configurateur/images/portfolio/B3.png</t>
  </si>
  <si>
    <t>https://www.sodiff-mail.cloud/configurateur/images/portfolio/B4.png</t>
  </si>
  <si>
    <t>Paumelle.jpg</t>
  </si>
  <si>
    <t>Vu-porte.jpg</t>
  </si>
  <si>
    <t>Mur-Rigide-ou-mur-Flexible-en-NON-FEU.jpg</t>
  </si>
  <si>
    <t>Plan-Tunnel.jpg</t>
  </si>
  <si>
    <t>Mur-Rigide.jpg</t>
  </si>
  <si>
    <t>https://www.sodiff-mail.cloud/configurateur/images/portfolio/2V_2x_bap_techno.png</t>
  </si>
  <si>
    <t>2V_bap_techno_Pad_PG.png</t>
  </si>
  <si>
    <t>2V_bap_techno_Pad_PD.png</t>
  </si>
  <si>
    <t>Contre-fermeture.jpg</t>
  </si>
  <si>
    <t>serrure_urgence.jpg</t>
  </si>
  <si>
    <t>serrure-multipoint-poignee-inox.jpg</t>
  </si>
  <si>
    <t>Barre-anti-panique-tecno.jpg</t>
  </si>
  <si>
    <t>Serrure-3pts.jpg</t>
  </si>
  <si>
    <t>Serrure-a-rouleau.jpg</t>
  </si>
  <si>
    <t>serrure_elec-E.jpg</t>
  </si>
  <si>
    <t>serrure_elec-E1.jpg</t>
  </si>
  <si>
    <t>serrure_elec-R.jpg</t>
  </si>
  <si>
    <t>serrure_elec-R1.jpg</t>
  </si>
  <si>
    <t>bequille-INOX.jpg</t>
  </si>
  <si>
    <t>Bequille-Alu.jpg</t>
  </si>
  <si>
    <t>tirage-nylon-noir.jpg</t>
  </si>
  <si>
    <t>Ferme-porte-GEZE-TS-1500.jpg</t>
  </si>
  <si>
    <t>100 - 300</t>
  </si>
  <si>
    <t>310 - 600</t>
  </si>
  <si>
    <t>610 - 800</t>
  </si>
  <si>
    <t>810 - 1100</t>
  </si>
  <si>
    <t>Dimension</t>
  </si>
  <si>
    <t>Max</t>
  </si>
  <si>
    <t xml:space="preserve">Avec imposte vitrée (Vitrage non fournis, parcloses fournies) - Uniquement sur bloc porte d’épaisseur 63mm - Calcul du vitrage : Dimension de baie de mur -7.5mm de chaque côté soit -15mm en hauteur et -15mm en largeur - Epaisseur de vitrage à préciser au moment de la commande : 23 / 32 ou 53 </t>
  </si>
  <si>
    <t>Crémone automatique intégrée sur semi-fixe (manoeuvre en feuillure par tirette), PAD antipanique pour vantail secondaire + Prépercement (seulement coté opposé aux paumelles), Barre anti-panique pour vantail secondaire avec actionnement et tringles internes</t>
  </si>
  <si>
    <t>EI30 - coupe feu 30 minutes, EI60 - coupe feu 1 heure, EI90 - coupe feu 90 minutes, EI120 - coupe feu 2 heures, Acoustique non feu</t>
  </si>
  <si>
    <t>Gamme B2</t>
  </si>
  <si>
    <t>#FFF</t>
  </si>
  <si>
    <t>Gamme B3</t>
  </si>
  <si>
    <t>Gamme B4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</si>
</sst>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8" formatCode="#,##0.00\ &quot;€&quot;_);[Red]\(#,##0.00\ &quot;€&quot;\)"/>
  </numFmts>
  <fonts count="48" x14ac:knownFonts="1">
    <font>
      <sz val="12"/>
      <color theme="1"/>
      <name val="Calibri"/>
      <family val="2"/>
      <scheme val="minor"/>
    </font>
    <font>
      <sz val="10"/>
      <color rgb="FF000000"/>
      <name val="Helvetica Neue"/>
      <family val="2"/>
    </font>
    <font>
      <b/>
      <sz val="10"/>
      <color rgb="FF000000"/>
      <name val="Helvetica Neue"/>
      <family val="2"/>
    </font>
    <font>
      <sz val="11"/>
      <color theme="1"/>
      <name val="Calibri"/>
      <family val="2"/>
      <scheme val="minor"/>
    </font>
    <font>
      <sz val="11"/>
      <color rgb="FF000000"/>
      <name val="Helvetica Neue"/>
      <family val="2"/>
    </font>
    <font>
      <sz val="8"/>
      <name val="Calibri"/>
      <family val="2"/>
      <scheme val="minor"/>
    </font>
    <font>
      <sz val="10"/>
      <color theme="1"/>
      <name val="Calibri"/>
      <family val="2"/>
      <scheme val="minor"/>
    </font>
    <font>
      <sz val="11"/>
      <color theme="1"/>
      <name val="Arial"/>
      <family val="2"/>
    </font>
    <font>
      <sz val="12"/>
      <color theme="1"/>
      <name val="Arial"/>
      <family val="2"/>
    </font>
    <font>
      <sz val="12"/>
      <color rgb="FF000000"/>
      <name val="Arial"/>
      <family val="2"/>
    </font>
    <font>
      <b/>
      <sz val="12"/>
      <color rgb="FF000000"/>
      <name val="Arial"/>
      <family val="2"/>
    </font>
    <font>
      <sz val="10"/>
      <color rgb="FF000002"/>
      <name val="Calibri"/>
      <family val="2"/>
      <scheme val="minor"/>
    </font>
    <font>
      <sz val="12"/>
      <color theme="1"/>
      <name val="Helvetica"/>
      <family val="2"/>
    </font>
    <font>
      <sz val="10"/>
      <color rgb="FF050707"/>
      <name val="Calibri"/>
      <family val="2"/>
      <scheme val="minor"/>
    </font>
    <font>
      <sz val="12"/>
      <color rgb="FF000002"/>
      <name val="Calibri"/>
      <family val="2"/>
      <scheme val="minor"/>
    </font>
    <font>
      <sz val="12"/>
      <color rgb="FFFF0000"/>
      <name val="Calibri"/>
      <family val="2"/>
      <scheme val="minor"/>
    </font>
    <font>
      <sz val="12"/>
      <color theme="0"/>
      <name val="Calibri"/>
      <family val="2"/>
      <scheme val="minor"/>
    </font>
    <font>
      <b/>
      <sz val="12"/>
      <color theme="1"/>
      <name val="Calibri"/>
      <family val="2"/>
      <scheme val="minor"/>
    </font>
    <font>
      <sz val="12"/>
      <color rgb="FF333333"/>
      <name val="Arial"/>
      <family val="2"/>
    </font>
    <font>
      <b/>
      <sz val="12"/>
      <color theme="1"/>
      <name val="Arial"/>
      <family val="2"/>
    </font>
    <font>
      <sz val="14"/>
      <color theme="1"/>
      <name val="Calibri"/>
      <family val="2"/>
      <scheme val="minor"/>
    </font>
    <font>
      <sz val="12"/>
      <color rgb="FFFF0000"/>
      <name val="Arial"/>
      <family val="2"/>
    </font>
    <font>
      <sz val="14"/>
      <color rgb="FF000000"/>
      <name val="Calibri"/>
      <family val="2"/>
      <scheme val="minor"/>
    </font>
    <font>
      <sz val="14"/>
      <color rgb="FF333333"/>
      <name val="Arial"/>
      <family val="2"/>
    </font>
    <font>
      <sz val="14"/>
      <color theme="1"/>
      <name val="Helvetica Neue"/>
      <family val="2"/>
    </font>
    <font>
      <sz val="12"/>
      <color rgb="FF211E1E"/>
      <name val="Calibri"/>
      <family val="2"/>
      <scheme val="minor"/>
    </font>
    <font>
      <sz val="14"/>
      <color rgb="FF000000"/>
      <name val="Arial"/>
      <family val="2"/>
    </font>
    <font>
      <sz val="14"/>
      <color rgb="FF211E1E"/>
      <name val="Calibri"/>
      <family val="2"/>
      <scheme val="minor"/>
    </font>
    <font>
      <b/>
      <sz val="11"/>
      <color theme="1"/>
      <name val="Calibri"/>
      <family val="2"/>
      <scheme val="minor"/>
    </font>
    <font>
      <sz val="11"/>
      <color rgb="FFFF0000"/>
      <name val="Calibri"/>
      <family val="2"/>
      <scheme val="minor"/>
    </font>
    <font>
      <b/>
      <sz val="11"/>
      <color theme="1"/>
      <name val="Helvetica Neue"/>
      <family val="2"/>
    </font>
    <font>
      <b/>
      <sz val="11"/>
      <color rgb="FFFF0000"/>
      <name val="Calibri"/>
      <family val="2"/>
      <scheme val="minor"/>
    </font>
    <font>
      <b/>
      <sz val="11"/>
      <color rgb="FF000000"/>
      <name val="Helvetica Neue"/>
      <family val="2"/>
    </font>
    <font>
      <sz val="11"/>
      <color rgb="FF000000"/>
      <name val="Arial"/>
      <family val="2"/>
    </font>
    <font>
      <sz val="11"/>
      <color rgb="FF000000"/>
      <name val="Calibri"/>
      <family val="2"/>
      <scheme val="minor"/>
    </font>
    <font>
      <sz val="11"/>
      <color theme="1"/>
      <name val="Helvetica Neue"/>
      <family val="2"/>
    </font>
    <font>
      <sz val="11"/>
      <color rgb="FF151526"/>
      <name val="Calibri"/>
      <family val="2"/>
      <scheme val="minor"/>
    </font>
    <font>
      <sz val="11"/>
      <color rgb="FF211E1E"/>
      <name val="Calibri"/>
      <family val="2"/>
      <scheme val="minor"/>
    </font>
    <font>
      <sz val="12"/>
      <color theme="1"/>
      <name val="Helvetica Neue"/>
      <family val="2"/>
    </font>
    <font>
      <sz val="12"/>
      <color rgb="FF000000"/>
      <name val="Calibri"/>
      <family val="2"/>
      <scheme val="minor"/>
    </font>
    <font>
      <sz val="18"/>
      <color theme="1"/>
      <name val="Calibri"/>
      <family val="2"/>
      <scheme val="minor"/>
    </font>
    <font>
      <u/>
      <sz val="12"/>
      <color theme="10"/>
      <name val="Calibri"/>
      <family val="2"/>
      <scheme val="minor"/>
    </font>
    <font>
      <b/>
      <sz val="14"/>
      <color theme="1"/>
      <name val="Calibri"/>
      <family val="2"/>
      <scheme val="minor"/>
    </font>
    <font>
      <b/>
      <sz val="14"/>
      <color theme="1"/>
      <name val="Helvetica Neue"/>
      <family val="2"/>
    </font>
    <font>
      <b/>
      <sz val="12"/>
      <color theme="0"/>
      <name val="Calibri"/>
      <family val="2"/>
      <scheme val="minor"/>
    </font>
    <font>
      <sz val="10"/>
      <color rgb="FF000000"/>
      <name val="Lucida Grande"/>
      <family val="2"/>
    </font>
    <font>
      <b/>
      <sz val="11"/>
      <color theme="0"/>
      <name val="Calibri"/>
      <family val="2"/>
      <scheme val="minor"/>
    </font>
    <font>
      <b/>
      <sz val="10"/>
      <color theme="0"/>
      <name val="Helvetica Neue"/>
      <family val="2"/>
    </font>
  </fonts>
  <fills count="11">
    <fill>
      <patternFill patternType="none"/>
    </fill>
    <fill>
      <patternFill patternType="gray125"/>
    </fill>
    <fill>
      <patternFill patternType="solid">
        <fgColor theme="4" tint="0.79998168889431442"/>
        <bgColor indexed="64"/>
      </patternFill>
    </fill>
    <fill>
      <patternFill patternType="solid">
        <fgColor theme="6" tint="0.79998168889431442"/>
        <bgColor indexed="64"/>
      </patternFill>
    </fill>
    <fill>
      <patternFill patternType="solid">
        <fgColor rgb="FF00B0F0"/>
        <bgColor indexed="64"/>
      </patternFill>
    </fill>
    <fill>
      <patternFill patternType="solid">
        <fgColor rgb="FFFFFF00"/>
        <bgColor indexed="64"/>
      </patternFill>
    </fill>
    <fill>
      <patternFill patternType="solid">
        <fgColor theme="3" tint="0.79998168889431442"/>
        <bgColor indexed="64"/>
      </patternFill>
    </fill>
    <fill>
      <patternFill patternType="solid">
        <fgColor theme="9" tint="0.79998168889431442"/>
        <bgColor indexed="64"/>
      </patternFill>
    </fill>
    <fill>
      <patternFill patternType="solid">
        <fgColor rgb="FF92D050"/>
        <bgColor indexed="64"/>
      </patternFill>
    </fill>
    <fill>
      <patternFill patternType="solid">
        <fgColor theme="5"/>
        <bgColor indexed="64"/>
      </patternFill>
    </fill>
    <fill>
      <patternFill patternType="solid">
        <fgColor theme="7" tint="0.7999816888943144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41" fillId="0" borderId="0" applyNumberFormat="0" applyFill="0" applyBorder="0" applyAlignment="0" applyProtection="0"/>
  </cellStyleXfs>
  <cellXfs count="211">
    <xf numFmtId="0" fontId="0" fillId="0" borderId="0" xfId="0"/>
    <xf numFmtId="0" fontId="2" fillId="0" borderId="0" xfId="0" applyFont="1"/>
    <xf numFmtId="0" fontId="1" fillId="0" borderId="0" xfId="0" applyFont="1"/>
    <xf numFmtId="0" fontId="3" fillId="0" borderId="0" xfId="0" applyFont="1"/>
    <xf numFmtId="0" fontId="4" fillId="0" borderId="0" xfId="0" applyFont="1"/>
    <xf numFmtId="0" fontId="6" fillId="0" borderId="0" xfId="0" applyFont="1"/>
    <xf numFmtId="0" fontId="8" fillId="0" borderId="0" xfId="0" applyFont="1" applyAlignment="1">
      <alignment vertical="center"/>
    </xf>
    <xf numFmtId="0" fontId="9" fillId="0" borderId="0" xfId="0" applyFont="1" applyAlignment="1">
      <alignment vertical="center"/>
    </xf>
    <xf numFmtId="0" fontId="10" fillId="0" borderId="0" xfId="0" applyFont="1" applyAlignment="1">
      <alignment vertical="center"/>
    </xf>
    <xf numFmtId="0" fontId="8" fillId="0" borderId="0" xfId="0" applyFont="1" applyAlignment="1">
      <alignment vertical="center" shrinkToFit="1"/>
    </xf>
    <xf numFmtId="0" fontId="7" fillId="0" borderId="0" xfId="0" applyFont="1" applyAlignment="1">
      <alignment vertical="center"/>
    </xf>
    <xf numFmtId="0" fontId="7" fillId="0" borderId="0" xfId="0" applyFont="1" applyAlignment="1">
      <alignment vertical="center" wrapText="1" shrinkToFit="1"/>
    </xf>
    <xf numFmtId="0" fontId="11" fillId="0" borderId="0" xfId="0" applyFont="1"/>
    <xf numFmtId="0" fontId="12" fillId="0" borderId="0" xfId="0" applyFont="1"/>
    <xf numFmtId="0" fontId="13" fillId="0" borderId="0" xfId="0" applyFont="1"/>
    <xf numFmtId="0" fontId="14" fillId="0" borderId="0" xfId="0" applyFont="1"/>
    <xf numFmtId="0" fontId="8" fillId="0" borderId="0" xfId="0" applyFont="1"/>
    <xf numFmtId="0" fontId="9" fillId="0" borderId="0" xfId="0" applyFont="1"/>
    <xf numFmtId="0" fontId="8" fillId="2" borderId="0" xfId="0" applyFont="1" applyFill="1"/>
    <xf numFmtId="0" fontId="9" fillId="3" borderId="0" xfId="0" applyFont="1" applyFill="1"/>
    <xf numFmtId="0" fontId="16" fillId="4" borderId="1" xfId="0" applyFont="1" applyFill="1" applyBorder="1" applyAlignment="1" applyProtection="1">
      <alignment horizontal="center" vertical="center" wrapText="1"/>
      <protection locked="0"/>
    </xf>
    <xf numFmtId="0" fontId="15" fillId="5" borderId="1" xfId="0" applyFont="1" applyFill="1" applyBorder="1" applyAlignment="1" applyProtection="1">
      <alignment horizontal="center" vertical="center" wrapText="1"/>
      <protection locked="0"/>
    </xf>
    <xf numFmtId="0" fontId="9" fillId="0" borderId="0" xfId="0" applyFont="1" applyAlignment="1">
      <alignment horizontal="right"/>
    </xf>
    <xf numFmtId="0" fontId="8" fillId="0" borderId="0" xfId="0" applyFont="1" applyAlignment="1">
      <alignment horizontal="right" shrinkToFit="1"/>
    </xf>
    <xf numFmtId="0" fontId="8" fillId="0" borderId="0" xfId="0" applyFont="1" applyAlignment="1">
      <alignment horizontal="right"/>
    </xf>
    <xf numFmtId="0" fontId="0" fillId="0" borderId="0" xfId="0" applyAlignment="1">
      <alignment horizontal="right"/>
    </xf>
    <xf numFmtId="0" fontId="13" fillId="0" borderId="0" xfId="0" applyFont="1" applyAlignment="1">
      <alignment horizontal="right"/>
    </xf>
    <xf numFmtId="0" fontId="7" fillId="0" borderId="0" xfId="0" applyFont="1" applyAlignment="1">
      <alignment horizontal="right"/>
    </xf>
    <xf numFmtId="0" fontId="7" fillId="0" borderId="0" xfId="0" applyFont="1" applyAlignment="1">
      <alignment horizontal="right" wrapText="1" shrinkToFit="1"/>
    </xf>
    <xf numFmtId="0" fontId="16" fillId="4" borderId="1" xfId="0" applyFont="1" applyFill="1" applyBorder="1" applyAlignment="1" applyProtection="1">
      <alignment horizontal="right" wrapText="1"/>
      <protection locked="0"/>
    </xf>
    <xf numFmtId="0" fontId="15" fillId="5" borderId="1" xfId="0" applyFont="1" applyFill="1" applyBorder="1" applyAlignment="1" applyProtection="1">
      <alignment horizontal="right" wrapText="1"/>
      <protection locked="0"/>
    </xf>
    <xf numFmtId="0" fontId="10" fillId="0" borderId="0" xfId="0" applyFont="1" applyAlignment="1">
      <alignment horizontal="right"/>
    </xf>
    <xf numFmtId="49" fontId="16" fillId="4" borderId="1" xfId="0" applyNumberFormat="1" applyFont="1" applyFill="1" applyBorder="1" applyAlignment="1" applyProtection="1">
      <alignment horizontal="center" vertical="center" wrapText="1"/>
      <protection locked="0"/>
    </xf>
    <xf numFmtId="49" fontId="15" fillId="5" borderId="1" xfId="0" applyNumberFormat="1" applyFont="1" applyFill="1" applyBorder="1" applyAlignment="1" applyProtection="1">
      <alignment horizontal="center" vertical="center" wrapText="1"/>
      <protection locked="0"/>
    </xf>
    <xf numFmtId="49" fontId="8" fillId="0" borderId="0" xfId="0" applyNumberFormat="1" applyFont="1" applyAlignment="1">
      <alignment horizontal="right"/>
    </xf>
    <xf numFmtId="49" fontId="0" fillId="0" borderId="0" xfId="0" applyNumberFormat="1"/>
    <xf numFmtId="0" fontId="19" fillId="0" borderId="0" xfId="0" applyFont="1" applyAlignment="1">
      <alignment horizontal="left" vertical="top" wrapText="1"/>
    </xf>
    <xf numFmtId="0" fontId="19" fillId="0" borderId="0" xfId="0" applyFont="1" applyAlignment="1">
      <alignment horizontal="left" vertical="top"/>
    </xf>
    <xf numFmtId="0" fontId="18" fillId="0" borderId="0" xfId="0" applyFont="1" applyAlignment="1">
      <alignment horizontal="left" vertical="top" wrapText="1"/>
    </xf>
    <xf numFmtId="0" fontId="8" fillId="0" borderId="0" xfId="0" applyFont="1" applyAlignment="1">
      <alignment horizontal="left" vertical="top"/>
    </xf>
    <xf numFmtId="0" fontId="8" fillId="0" borderId="0" xfId="0" applyFont="1" applyAlignment="1">
      <alignment horizontal="left" vertical="top" wrapText="1"/>
    </xf>
    <xf numFmtId="0" fontId="17" fillId="0" borderId="0" xfId="0" applyFont="1" applyAlignment="1">
      <alignment wrapText="1"/>
    </xf>
    <xf numFmtId="0" fontId="8" fillId="0" borderId="0" xfId="0" applyFont="1" applyAlignment="1">
      <alignment horizontal="center" vertical="center"/>
    </xf>
    <xf numFmtId="0" fontId="10" fillId="5" borderId="0" xfId="0" applyFont="1" applyFill="1" applyAlignment="1">
      <alignment vertical="center"/>
    </xf>
    <xf numFmtId="0" fontId="8" fillId="5" borderId="0" xfId="0" applyFont="1" applyFill="1" applyAlignment="1">
      <alignment vertical="center"/>
    </xf>
    <xf numFmtId="0" fontId="0" fillId="5" borderId="0" xfId="0" applyFill="1"/>
    <xf numFmtId="0" fontId="8" fillId="5" borderId="0" xfId="0" applyFont="1" applyFill="1"/>
    <xf numFmtId="0" fontId="9" fillId="5" borderId="0" xfId="0" applyFont="1" applyFill="1" applyAlignment="1">
      <alignment vertical="center"/>
    </xf>
    <xf numFmtId="0" fontId="8" fillId="5" borderId="0" xfId="0" applyFont="1" applyFill="1" applyAlignment="1">
      <alignment horizontal="right"/>
    </xf>
    <xf numFmtId="0" fontId="8" fillId="5" borderId="0" xfId="0" applyFont="1" applyFill="1" applyAlignment="1">
      <alignment vertical="center" shrinkToFit="1"/>
    </xf>
    <xf numFmtId="0" fontId="13" fillId="5" borderId="0" xfId="0" applyFont="1" applyFill="1"/>
    <xf numFmtId="0" fontId="10" fillId="7" borderId="0" xfId="0" applyFont="1" applyFill="1" applyAlignment="1">
      <alignment vertical="center"/>
    </xf>
    <xf numFmtId="0" fontId="8" fillId="7" borderId="0" xfId="0" applyFont="1" applyFill="1" applyAlignment="1">
      <alignment vertical="center"/>
    </xf>
    <xf numFmtId="0" fontId="0" fillId="7" borderId="0" xfId="0" applyFill="1"/>
    <xf numFmtId="0" fontId="9" fillId="7" borderId="0" xfId="0" applyFont="1" applyFill="1" applyAlignment="1">
      <alignment vertical="center"/>
    </xf>
    <xf numFmtId="0" fontId="8" fillId="7" borderId="0" xfId="0" applyFont="1" applyFill="1" applyAlignment="1">
      <alignment horizontal="right"/>
    </xf>
    <xf numFmtId="0" fontId="8" fillId="7" borderId="0" xfId="0" applyFont="1" applyFill="1" applyAlignment="1">
      <alignment vertical="center" shrinkToFit="1"/>
    </xf>
    <xf numFmtId="0" fontId="13" fillId="7" borderId="0" xfId="0" applyFont="1" applyFill="1"/>
    <xf numFmtId="0" fontId="8" fillId="7" borderId="0" xfId="0" applyFont="1" applyFill="1"/>
    <xf numFmtId="0" fontId="21" fillId="7" borderId="0" xfId="0" applyFont="1" applyFill="1" applyAlignment="1">
      <alignment vertical="center"/>
    </xf>
    <xf numFmtId="0" fontId="7" fillId="0" borderId="0" xfId="0" applyFont="1" applyAlignment="1">
      <alignment horizontal="left" vertical="center"/>
    </xf>
    <xf numFmtId="0" fontId="8" fillId="0" borderId="0" xfId="0" applyFont="1" applyAlignment="1">
      <alignment horizontal="left" vertical="center"/>
    </xf>
    <xf numFmtId="0" fontId="9" fillId="0" borderId="0" xfId="0" applyFont="1" applyAlignment="1">
      <alignment horizontal="left" vertical="center"/>
    </xf>
    <xf numFmtId="0" fontId="9" fillId="7" borderId="0" xfId="0" applyFont="1" applyFill="1" applyAlignment="1">
      <alignment horizontal="left" vertical="center"/>
    </xf>
    <xf numFmtId="0" fontId="9" fillId="5" borderId="0" xfId="0" applyFont="1" applyFill="1" applyAlignment="1">
      <alignment horizontal="left" vertical="center"/>
    </xf>
    <xf numFmtId="0" fontId="21" fillId="5" borderId="0" xfId="0" applyFont="1" applyFill="1" applyAlignment="1">
      <alignment horizontal="right"/>
    </xf>
    <xf numFmtId="0" fontId="0" fillId="0" borderId="0" xfId="0" applyAlignment="1">
      <alignment wrapText="1"/>
    </xf>
    <xf numFmtId="0" fontId="20" fillId="0" borderId="1" xfId="0" applyFont="1" applyBorder="1" applyAlignment="1" applyProtection="1">
      <alignment horizontal="left" wrapText="1"/>
      <protection locked="0"/>
    </xf>
    <xf numFmtId="0" fontId="2" fillId="5" borderId="0" xfId="0" applyFont="1" applyFill="1"/>
    <xf numFmtId="0" fontId="1" fillId="5" borderId="0" xfId="0" applyFont="1" applyFill="1"/>
    <xf numFmtId="0" fontId="7" fillId="0" borderId="0" xfId="0" applyFont="1" applyAlignment="1">
      <alignment horizontal="center" wrapText="1"/>
    </xf>
    <xf numFmtId="0" fontId="4" fillId="5" borderId="0" xfId="0" applyFont="1" applyFill="1"/>
    <xf numFmtId="0" fontId="3" fillId="5" borderId="0" xfId="0" applyFont="1" applyFill="1"/>
    <xf numFmtId="0" fontId="8" fillId="5" borderId="0" xfId="0" applyFont="1" applyFill="1" applyAlignment="1">
      <alignment horizontal="center" vertical="center"/>
    </xf>
    <xf numFmtId="0" fontId="6" fillId="5" borderId="0" xfId="0" applyFont="1" applyFill="1"/>
    <xf numFmtId="0" fontId="10" fillId="5" borderId="0" xfId="0" applyFont="1" applyFill="1" applyAlignment="1">
      <alignment horizontal="right"/>
    </xf>
    <xf numFmtId="0" fontId="0" fillId="5" borderId="0" xfId="0" applyFill="1" applyAlignment="1">
      <alignment horizontal="right"/>
    </xf>
    <xf numFmtId="0" fontId="9" fillId="5" borderId="0" xfId="0" applyFont="1" applyFill="1" applyAlignment="1">
      <alignment horizontal="right"/>
    </xf>
    <xf numFmtId="0" fontId="8" fillId="5" borderId="0" xfId="0" applyFont="1" applyFill="1" applyAlignment="1">
      <alignment horizontal="right" shrinkToFit="1"/>
    </xf>
    <xf numFmtId="0" fontId="13" fillId="5" borderId="0" xfId="0" applyFont="1" applyFill="1" applyAlignment="1">
      <alignment horizontal="right"/>
    </xf>
    <xf numFmtId="0" fontId="0" fillId="0" borderId="1" xfId="0" applyBorder="1" applyAlignment="1" applyProtection="1">
      <alignment horizontal="left" vertical="top" wrapText="1"/>
      <protection locked="0"/>
    </xf>
    <xf numFmtId="0" fontId="3" fillId="0" borderId="0" xfId="0" applyFont="1" applyAlignment="1">
      <alignment horizontal="left" vertical="center" wrapText="1"/>
    </xf>
    <xf numFmtId="0" fontId="28" fillId="0" borderId="0" xfId="0" applyFont="1" applyAlignment="1">
      <alignment horizontal="left" vertical="center" wrapText="1"/>
    </xf>
    <xf numFmtId="0" fontId="29" fillId="6" borderId="0" xfId="0" applyFont="1" applyFill="1" applyAlignment="1">
      <alignment horizontal="left" vertical="center" wrapText="1"/>
    </xf>
    <xf numFmtId="0" fontId="29" fillId="5" borderId="0" xfId="0" applyFont="1" applyFill="1" applyAlignment="1">
      <alignment horizontal="left" vertical="center" wrapText="1"/>
    </xf>
    <xf numFmtId="0" fontId="3" fillId="5" borderId="0" xfId="0" applyFont="1" applyFill="1" applyAlignment="1">
      <alignment horizontal="left" vertical="center" wrapText="1"/>
    </xf>
    <xf numFmtId="0" fontId="30" fillId="5" borderId="0" xfId="0" applyFont="1" applyFill="1" applyAlignment="1">
      <alignment horizontal="left" vertical="center"/>
    </xf>
    <xf numFmtId="0" fontId="31" fillId="8" borderId="0" xfId="0" applyFont="1" applyFill="1" applyAlignment="1">
      <alignment horizontal="left" vertical="center" wrapText="1"/>
    </xf>
    <xf numFmtId="0" fontId="3" fillId="0" borderId="0" xfId="0" applyFont="1" applyAlignment="1">
      <alignment horizontal="left" vertical="center"/>
    </xf>
    <xf numFmtId="0" fontId="4" fillId="0" borderId="0" xfId="0" applyFont="1" applyAlignment="1">
      <alignment horizontal="left" vertical="center" wrapText="1"/>
    </xf>
    <xf numFmtId="0" fontId="32" fillId="0" borderId="0" xfId="0" applyFont="1" applyAlignment="1">
      <alignment horizontal="left" vertical="center" wrapText="1"/>
    </xf>
    <xf numFmtId="0" fontId="33" fillId="0" borderId="0" xfId="0" applyFont="1" applyAlignment="1">
      <alignment horizontal="left" vertical="center" wrapText="1"/>
    </xf>
    <xf numFmtId="0" fontId="3" fillId="0" borderId="0" xfId="0" applyFont="1" applyAlignment="1" applyProtection="1">
      <alignment horizontal="left" vertical="center" wrapText="1"/>
      <protection locked="0"/>
    </xf>
    <xf numFmtId="0" fontId="34" fillId="0" borderId="0" xfId="0" applyFont="1" applyAlignment="1">
      <alignment horizontal="left" vertical="center" wrapText="1"/>
    </xf>
    <xf numFmtId="0" fontId="35" fillId="0" borderId="0" xfId="0" applyFont="1" applyAlignment="1">
      <alignment horizontal="left" vertical="center" wrapText="1"/>
    </xf>
    <xf numFmtId="0" fontId="36" fillId="0" borderId="0" xfId="0" applyFont="1" applyAlignment="1">
      <alignment horizontal="left" vertical="center" wrapText="1"/>
    </xf>
    <xf numFmtId="0" fontId="37" fillId="0" borderId="0" xfId="0" applyFont="1" applyAlignment="1">
      <alignment horizontal="left" vertical="center" wrapText="1"/>
    </xf>
    <xf numFmtId="0" fontId="7" fillId="0" borderId="0" xfId="0" applyFont="1" applyAlignment="1">
      <alignment horizontal="left" vertical="center" wrapText="1"/>
    </xf>
    <xf numFmtId="0" fontId="31" fillId="0" borderId="0" xfId="0" applyFont="1" applyAlignment="1">
      <alignment horizontal="left" vertical="center" wrapText="1"/>
    </xf>
    <xf numFmtId="0" fontId="17" fillId="0" borderId="0" xfId="0" applyFont="1" applyAlignment="1">
      <alignment horizontal="left" vertical="center" wrapText="1"/>
    </xf>
    <xf numFmtId="0" fontId="40" fillId="0" borderId="0" xfId="0" applyFont="1" applyAlignment="1" applyProtection="1">
      <alignment horizontal="left" vertical="center" wrapText="1"/>
      <protection locked="0"/>
    </xf>
    <xf numFmtId="0" fontId="17" fillId="0" borderId="0" xfId="0" applyFont="1" applyAlignment="1">
      <alignment horizontal="center" vertical="center" wrapText="1"/>
    </xf>
    <xf numFmtId="0" fontId="0" fillId="0" borderId="0" xfId="0" applyAlignment="1">
      <alignment horizontal="center" vertical="center" wrapText="1"/>
    </xf>
    <xf numFmtId="0" fontId="0" fillId="0" borderId="1" xfId="0" applyBorder="1" applyAlignment="1">
      <alignment horizontal="left" vertical="top" wrapText="1"/>
    </xf>
    <xf numFmtId="0" fontId="0" fillId="0" borderId="1" xfId="0" applyBorder="1" applyAlignment="1">
      <alignment horizontal="left" vertical="top"/>
    </xf>
    <xf numFmtId="0" fontId="20" fillId="0" borderId="1" xfId="0" applyFont="1" applyBorder="1" applyAlignment="1" applyProtection="1">
      <alignment horizontal="left" vertical="top" wrapText="1"/>
      <protection locked="0"/>
    </xf>
    <xf numFmtId="0" fontId="20" fillId="0" borderId="1" xfId="0" applyFont="1" applyBorder="1" applyAlignment="1">
      <alignment horizontal="left" vertical="top" wrapText="1"/>
    </xf>
    <xf numFmtId="0" fontId="23" fillId="0" borderId="1" xfId="0" applyFont="1" applyBorder="1" applyAlignment="1">
      <alignment horizontal="left" vertical="top" wrapText="1"/>
    </xf>
    <xf numFmtId="0" fontId="28" fillId="0" borderId="1" xfId="0" applyFont="1" applyBorder="1" applyAlignment="1">
      <alignment horizontal="left" vertical="top" wrapText="1"/>
    </xf>
    <xf numFmtId="0" fontId="22" fillId="0" borderId="1" xfId="0" applyFont="1" applyBorder="1" applyAlignment="1" applyProtection="1">
      <alignment horizontal="left" vertical="top" wrapText="1"/>
      <protection locked="0"/>
    </xf>
    <xf numFmtId="0" fontId="20" fillId="5" borderId="1" xfId="0" applyFont="1" applyFill="1" applyBorder="1" applyAlignment="1">
      <alignment horizontal="left" vertical="top" wrapText="1"/>
    </xf>
    <xf numFmtId="0" fontId="24" fillId="0" borderId="1" xfId="0" applyFont="1" applyBorder="1" applyAlignment="1">
      <alignment horizontal="left" vertical="top" wrapText="1"/>
    </xf>
    <xf numFmtId="0" fontId="24" fillId="5" borderId="1" xfId="0" applyFont="1" applyFill="1" applyBorder="1" applyAlignment="1">
      <alignment horizontal="left" vertical="top" wrapText="1"/>
    </xf>
    <xf numFmtId="0" fontId="22" fillId="0" borderId="1" xfId="0" applyFont="1" applyBorder="1" applyAlignment="1">
      <alignment horizontal="left" vertical="top" wrapText="1"/>
    </xf>
    <xf numFmtId="0" fontId="26" fillId="0" borderId="1" xfId="0" applyFont="1" applyBorder="1" applyAlignment="1">
      <alignment horizontal="left" vertical="top" wrapText="1"/>
    </xf>
    <xf numFmtId="0" fontId="20" fillId="0" borderId="1" xfId="0" applyFont="1" applyBorder="1" applyAlignment="1">
      <alignment horizontal="left" vertical="top"/>
    </xf>
    <xf numFmtId="0" fontId="27" fillId="0" borderId="1" xfId="0" applyFont="1" applyBorder="1" applyAlignment="1">
      <alignment horizontal="left" vertical="top" wrapText="1"/>
    </xf>
    <xf numFmtId="0" fontId="25" fillId="0" borderId="1" xfId="0" applyFont="1" applyBorder="1" applyAlignment="1">
      <alignment horizontal="left" vertical="top" wrapText="1"/>
    </xf>
    <xf numFmtId="0" fontId="0" fillId="0" borderId="0" xfId="0" applyAlignment="1">
      <alignment horizontal="left" vertical="top"/>
    </xf>
    <xf numFmtId="0" fontId="28" fillId="0" borderId="1" xfId="0" applyFont="1" applyBorder="1" applyAlignment="1">
      <alignment horizontal="left" vertical="center" wrapText="1"/>
    </xf>
    <xf numFmtId="0" fontId="34" fillId="0" borderId="0" xfId="0" applyFont="1" applyAlignment="1" applyProtection="1">
      <alignment horizontal="left" vertical="center" wrapText="1"/>
      <protection locked="0"/>
    </xf>
    <xf numFmtId="0" fontId="3" fillId="0" borderId="1" xfId="0" applyFont="1" applyBorder="1" applyAlignment="1">
      <alignment horizontal="left" vertical="center" wrapText="1"/>
    </xf>
    <xf numFmtId="0" fontId="17" fillId="0" borderId="1" xfId="0" applyFont="1" applyBorder="1" applyAlignment="1">
      <alignment horizontal="left" vertical="center" wrapText="1"/>
    </xf>
    <xf numFmtId="0" fontId="0" fillId="0" borderId="1" xfId="0" applyBorder="1" applyAlignment="1">
      <alignment horizontal="left" vertical="center" wrapText="1"/>
    </xf>
    <xf numFmtId="0" fontId="0" fillId="0" borderId="1" xfId="0" applyBorder="1" applyAlignment="1" applyProtection="1">
      <alignment horizontal="left" vertical="center" wrapText="1"/>
      <protection locked="0"/>
    </xf>
    <xf numFmtId="0" fontId="20" fillId="0" borderId="1" xfId="0" applyFont="1" applyBorder="1" applyAlignment="1" applyProtection="1">
      <alignment horizontal="left" vertical="center" wrapText="1"/>
      <protection locked="0"/>
    </xf>
    <xf numFmtId="0" fontId="3" fillId="0" borderId="0" xfId="0" applyFont="1" applyAlignment="1">
      <alignment horizontal="left" vertical="top" wrapText="1"/>
    </xf>
    <xf numFmtId="0" fontId="34" fillId="0" borderId="0" xfId="0" applyFont="1" applyAlignment="1">
      <alignment horizontal="left" vertical="top" wrapText="1"/>
    </xf>
    <xf numFmtId="0" fontId="39" fillId="0" borderId="1" xfId="0" applyFont="1" applyBorder="1" applyAlignment="1">
      <alignment horizontal="left" vertical="center" wrapText="1"/>
    </xf>
    <xf numFmtId="0" fontId="35" fillId="0" borderId="1" xfId="0" applyFont="1" applyBorder="1" applyAlignment="1">
      <alignment horizontal="left" vertical="center" wrapText="1"/>
    </xf>
    <xf numFmtId="0" fontId="38" fillId="0" borderId="1" xfId="0" applyFont="1" applyBorder="1" applyAlignment="1">
      <alignment horizontal="left" vertical="center" wrapText="1"/>
    </xf>
    <xf numFmtId="0" fontId="34" fillId="0" borderId="1" xfId="0" applyFont="1" applyBorder="1" applyAlignment="1">
      <alignment horizontal="left" vertical="center" wrapText="1"/>
    </xf>
    <xf numFmtId="0" fontId="0" fillId="0" borderId="1" xfId="0" applyBorder="1" applyAlignment="1">
      <alignment horizontal="left" vertical="center"/>
    </xf>
    <xf numFmtId="0" fontId="42" fillId="0" borderId="1" xfId="0" applyFont="1" applyBorder="1" applyAlignment="1">
      <alignment horizontal="left" vertical="top" wrapText="1"/>
    </xf>
    <xf numFmtId="0" fontId="43" fillId="0" borderId="1" xfId="0" applyFont="1" applyBorder="1" applyAlignment="1">
      <alignment horizontal="left" vertical="top"/>
    </xf>
    <xf numFmtId="0" fontId="41" fillId="0" borderId="0" xfId="1" applyAlignment="1">
      <alignment horizontal="left" vertical="top"/>
    </xf>
    <xf numFmtId="0" fontId="33" fillId="0" borderId="0" xfId="0" applyFont="1" applyAlignment="1">
      <alignment horizontal="left" vertical="top" wrapText="1"/>
    </xf>
    <xf numFmtId="0" fontId="0" fillId="0" borderId="0" xfId="0" applyAlignment="1">
      <alignment horizontal="center" vertical="center"/>
    </xf>
    <xf numFmtId="0" fontId="41" fillId="0" borderId="0" xfId="1" applyAlignment="1">
      <alignment horizontal="center" vertical="center"/>
    </xf>
    <xf numFmtId="0" fontId="0" fillId="0" borderId="0" xfId="0" applyAlignment="1">
      <alignment horizontal="left" vertical="center"/>
    </xf>
    <xf numFmtId="0" fontId="0" fillId="5" borderId="1" xfId="0" applyFill="1" applyBorder="1" applyAlignment="1">
      <alignment horizontal="left" vertical="center"/>
    </xf>
    <xf numFmtId="0" fontId="20" fillId="0" borderId="1" xfId="0" applyFont="1" applyBorder="1" applyAlignment="1">
      <alignment horizontal="left" vertical="center" wrapText="1"/>
    </xf>
    <xf numFmtId="0" fontId="18" fillId="0" borderId="1" xfId="0" applyFont="1" applyBorder="1" applyAlignment="1">
      <alignment horizontal="left" vertical="center"/>
    </xf>
    <xf numFmtId="0" fontId="23" fillId="0" borderId="1" xfId="0" applyFont="1" applyBorder="1" applyAlignment="1">
      <alignment horizontal="left" vertical="center"/>
    </xf>
    <xf numFmtId="0" fontId="22" fillId="0" borderId="1" xfId="0" applyFont="1" applyBorder="1" applyAlignment="1" applyProtection="1">
      <alignment horizontal="left" vertical="center" wrapText="1"/>
      <protection locked="0"/>
    </xf>
    <xf numFmtId="0" fontId="20" fillId="5" borderId="1" xfId="0" applyFont="1" applyFill="1" applyBorder="1" applyAlignment="1">
      <alignment horizontal="left" vertical="center" wrapText="1"/>
    </xf>
    <xf numFmtId="0" fontId="24" fillId="5" borderId="1" xfId="0" applyFont="1" applyFill="1" applyBorder="1" applyAlignment="1">
      <alignment horizontal="left" vertical="center" wrapText="1"/>
    </xf>
    <xf numFmtId="0" fontId="23" fillId="0" borderId="1" xfId="0" applyFont="1" applyBorder="1" applyAlignment="1">
      <alignment horizontal="left" vertical="center" wrapText="1"/>
    </xf>
    <xf numFmtId="0" fontId="20" fillId="0" borderId="1" xfId="0" applyFont="1" applyBorder="1" applyAlignment="1">
      <alignment horizontal="left" vertical="center"/>
    </xf>
    <xf numFmtId="0" fontId="22" fillId="0" borderId="1" xfId="0" applyFont="1" applyBorder="1" applyAlignment="1">
      <alignment horizontal="left" vertical="center" wrapText="1"/>
    </xf>
    <xf numFmtId="0" fontId="25" fillId="0" borderId="1" xfId="0" applyFont="1" applyBorder="1" applyAlignment="1">
      <alignment horizontal="left" vertical="center" wrapText="1"/>
    </xf>
    <xf numFmtId="0" fontId="0" fillId="0" borderId="0" xfId="0" applyAlignment="1">
      <alignment horizontal="left" vertical="center" wrapText="1"/>
    </xf>
    <xf numFmtId="0" fontId="0" fillId="5" borderId="0" xfId="0" applyFill="1" applyAlignment="1">
      <alignment horizontal="left" vertical="center"/>
    </xf>
    <xf numFmtId="0" fontId="20" fillId="0" borderId="1" xfId="0" applyFont="1" applyBorder="1" applyAlignment="1">
      <alignment horizontal="center" wrapText="1"/>
    </xf>
    <xf numFmtId="0" fontId="0" fillId="5" borderId="1" xfId="0" applyFill="1" applyBorder="1" applyAlignment="1">
      <alignment horizontal="left" vertical="center" wrapText="1"/>
    </xf>
    <xf numFmtId="0" fontId="20" fillId="5" borderId="1" xfId="0" applyFont="1" applyFill="1" applyBorder="1" applyAlignment="1">
      <alignment horizontal="center" wrapText="1"/>
    </xf>
    <xf numFmtId="0" fontId="41" fillId="5" borderId="0" xfId="1" applyFill="1" applyAlignment="1">
      <alignment horizontal="center" vertical="center"/>
    </xf>
    <xf numFmtId="0" fontId="41" fillId="0" borderId="0" xfId="1" applyAlignment="1">
      <alignment horizontal="left" vertical="center" wrapText="1"/>
    </xf>
    <xf numFmtId="0" fontId="44" fillId="9" borderId="0" xfId="0" applyFont="1" applyFill="1"/>
    <xf numFmtId="0" fontId="2" fillId="0" borderId="0" xfId="0" applyFont="1" applyAlignment="1">
      <alignment wrapText="1"/>
    </xf>
    <xf numFmtId="0" fontId="2" fillId="0" borderId="1" xfId="0" applyFont="1" applyBorder="1" applyAlignment="1">
      <alignment wrapText="1"/>
    </xf>
    <xf numFmtId="0" fontId="23" fillId="0" borderId="1" xfId="0" applyFont="1" applyBorder="1"/>
    <xf numFmtId="0" fontId="46" fillId="9" borderId="1" xfId="0" applyFont="1" applyFill="1" applyBorder="1" applyAlignment="1">
      <alignment horizontal="left" vertical="center" wrapText="1"/>
    </xf>
    <xf numFmtId="0" fontId="47" fillId="9" borderId="1" xfId="0" applyFont="1" applyFill="1" applyBorder="1"/>
    <xf numFmtId="0" fontId="44" fillId="9" borderId="1" xfId="0" applyFont="1" applyFill="1" applyBorder="1"/>
    <xf numFmtId="0" fontId="12" fillId="0" borderId="1" xfId="0" applyFont="1" applyBorder="1"/>
    <xf numFmtId="0" fontId="1" fillId="0" borderId="1" xfId="0" applyFont="1" applyBorder="1"/>
    <xf numFmtId="49" fontId="0" fillId="0" borderId="1" xfId="0" applyNumberFormat="1" applyBorder="1"/>
    <xf numFmtId="49" fontId="1" fillId="0" borderId="1" xfId="0" applyNumberFormat="1" applyFont="1" applyBorder="1"/>
    <xf numFmtId="0" fontId="0" fillId="0" borderId="1" xfId="0" applyBorder="1"/>
    <xf numFmtId="0" fontId="3" fillId="5" borderId="1" xfId="0" applyFont="1" applyFill="1" applyBorder="1" applyAlignment="1">
      <alignment horizontal="left" vertical="center" wrapText="1"/>
    </xf>
    <xf numFmtId="0" fontId="12" fillId="5" borderId="1" xfId="0" applyFont="1" applyFill="1" applyBorder="1"/>
    <xf numFmtId="0" fontId="1" fillId="5" borderId="1" xfId="0" applyFont="1" applyFill="1" applyBorder="1"/>
    <xf numFmtId="49" fontId="0" fillId="5" borderId="1" xfId="0" applyNumberFormat="1" applyFill="1" applyBorder="1"/>
    <xf numFmtId="49" fontId="1" fillId="5" borderId="1" xfId="0" applyNumberFormat="1" applyFont="1" applyFill="1" applyBorder="1"/>
    <xf numFmtId="0" fontId="2" fillId="0" borderId="0" xfId="0" applyFont="1" applyAlignment="1">
      <alignment horizontal="center"/>
    </xf>
    <xf numFmtId="0" fontId="1" fillId="0" borderId="0" xfId="0" applyFont="1" applyAlignment="1">
      <alignment horizontal="center"/>
    </xf>
    <xf numFmtId="0" fontId="0" fillId="0" borderId="0" xfId="0" applyAlignment="1">
      <alignment horizontal="center"/>
    </xf>
    <xf numFmtId="0" fontId="4" fillId="0" borderId="1" xfId="0" applyFont="1" applyBorder="1" applyAlignment="1">
      <alignment horizontal="left" vertical="center" wrapText="1"/>
    </xf>
    <xf numFmtId="0" fontId="34" fillId="0" borderId="1" xfId="0" applyFont="1" applyBorder="1" applyAlignment="1" applyProtection="1">
      <alignment horizontal="left" vertical="center" wrapText="1"/>
      <protection locked="0"/>
    </xf>
    <xf numFmtId="0" fontId="0" fillId="0" borderId="2" xfId="0" applyBorder="1" applyAlignment="1">
      <alignment horizontal="left" vertical="center" wrapText="1"/>
    </xf>
    <xf numFmtId="0" fontId="0" fillId="0" borderId="1" xfId="0" applyBorder="1" applyAlignment="1">
      <alignment wrapText="1"/>
    </xf>
    <xf numFmtId="0" fontId="0" fillId="5" borderId="1" xfId="0" applyFill="1" applyBorder="1"/>
    <xf numFmtId="0" fontId="0" fillId="5" borderId="1" xfId="0" applyFill="1" applyBorder="1" applyAlignment="1">
      <alignment wrapText="1"/>
    </xf>
    <xf numFmtId="0" fontId="23" fillId="5" borderId="1" xfId="0" applyFont="1" applyFill="1" applyBorder="1"/>
    <xf numFmtId="0" fontId="20" fillId="0" borderId="1" xfId="0" applyFont="1" applyBorder="1" applyAlignment="1">
      <alignment horizontal="center" vertical="center" wrapText="1"/>
    </xf>
    <xf numFmtId="0" fontId="20" fillId="0" borderId="1" xfId="0" applyFont="1" applyBorder="1" applyAlignment="1" applyProtection="1">
      <alignment horizontal="center" vertical="center" wrapText="1"/>
      <protection locked="0"/>
    </xf>
    <xf numFmtId="0" fontId="0" fillId="5" borderId="2" xfId="0" applyFill="1" applyBorder="1" applyAlignment="1">
      <alignment horizontal="left" vertical="center" wrapText="1"/>
    </xf>
    <xf numFmtId="0" fontId="20" fillId="0" borderId="0" xfId="0" applyFont="1" applyAlignment="1" applyProtection="1">
      <alignment horizontal="left" vertical="center" wrapText="1"/>
      <protection locked="0"/>
    </xf>
    <xf numFmtId="0" fontId="0" fillId="10" borderId="1" xfId="0" applyFill="1" applyBorder="1"/>
    <xf numFmtId="0" fontId="4" fillId="10" borderId="1" xfId="0" applyFont="1" applyFill="1" applyBorder="1" applyAlignment="1">
      <alignment horizontal="left" vertical="center" wrapText="1"/>
    </xf>
    <xf numFmtId="0" fontId="3" fillId="10" borderId="1" xfId="0" applyFont="1" applyFill="1" applyBorder="1" applyAlignment="1">
      <alignment horizontal="left" vertical="center" wrapText="1"/>
    </xf>
    <xf numFmtId="0" fontId="0" fillId="10" borderId="1" xfId="0" applyFill="1" applyBorder="1" applyAlignment="1">
      <alignment horizontal="left" vertical="center" wrapText="1"/>
    </xf>
    <xf numFmtId="0" fontId="8" fillId="5" borderId="0" xfId="0" applyFont="1" applyFill="1" applyAlignment="1">
      <alignment horizontal="left" vertical="center"/>
    </xf>
    <xf numFmtId="0" fontId="4" fillId="5" borderId="1" xfId="0" applyFont="1" applyFill="1" applyBorder="1" applyAlignment="1">
      <alignment horizontal="left" vertical="center" wrapText="1"/>
    </xf>
    <xf numFmtId="0" fontId="3" fillId="8" borderId="1" xfId="0" applyFont="1" applyFill="1" applyBorder="1" applyAlignment="1">
      <alignment horizontal="left" vertical="center" wrapText="1"/>
    </xf>
    <xf numFmtId="0" fontId="12" fillId="8" borderId="1" xfId="0" applyFont="1" applyFill="1" applyBorder="1"/>
    <xf numFmtId="0" fontId="1" fillId="8" borderId="1" xfId="0" applyFont="1" applyFill="1" applyBorder="1"/>
    <xf numFmtId="0" fontId="0" fillId="8" borderId="1" xfId="0" applyFill="1" applyBorder="1"/>
    <xf numFmtId="49" fontId="0" fillId="8" borderId="1" xfId="0" applyNumberFormat="1" applyFill="1" applyBorder="1"/>
    <xf numFmtId="49" fontId="1" fillId="8" borderId="1" xfId="0" applyNumberFormat="1" applyFont="1" applyFill="1" applyBorder="1"/>
    <xf numFmtId="0" fontId="1" fillId="8" borderId="0" xfId="0" applyFont="1" applyFill="1"/>
    <xf numFmtId="0" fontId="0" fillId="8" borderId="0" xfId="0" applyFill="1"/>
    <xf numFmtId="0" fontId="41" fillId="0" borderId="0" xfId="1"/>
    <xf numFmtId="0" fontId="0" fillId="5" borderId="0" xfId="0" applyFill="1" applyAlignment="1">
      <alignment wrapText="1"/>
    </xf>
    <xf numFmtId="8" fontId="0" fillId="0" borderId="0" xfId="0" applyNumberFormat="1"/>
    <xf numFmtId="0" fontId="28" fillId="0" borderId="0" xfId="0" applyFont="1" applyAlignment="1">
      <alignment horizontal="left" vertical="top" wrapText="1"/>
    </xf>
    <xf numFmtId="0" fontId="17" fillId="0" borderId="0" xfId="0" applyFont="1" applyAlignment="1">
      <alignment horizontal="left" vertical="top"/>
    </xf>
    <xf numFmtId="0" fontId="17" fillId="0" borderId="2" xfId="0" applyFont="1" applyBorder="1" applyAlignment="1">
      <alignment horizontal="left" vertical="top"/>
    </xf>
    <xf numFmtId="0" fontId="36" fillId="0" borderId="1" xfId="0" applyFont="1" applyBorder="1" applyAlignment="1">
      <alignment horizontal="left" vertical="center" wrapText="1"/>
    </xf>
    <xf numFmtId="0" fontId="34" fillId="0" borderId="1" xfId="0" applyFont="1" applyBorder="1" applyAlignment="1">
      <alignment horizontal="left" vertical="center"/>
    </xf>
  </cellXfs>
  <cellStyles count="2">
    <cellStyle name="Lien hypertexte"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8" Type="http://schemas.openxmlformats.org/officeDocument/2006/relationships/hyperlink" Target="https://www.sodiff-mail.cloud/configurateur/images/2V/" TargetMode="External"/><Relationship Id="rId13" Type="http://schemas.openxmlformats.org/officeDocument/2006/relationships/hyperlink" Target="https://www.sodiff-mail.cloud/configurateur/images/2V/" TargetMode="External"/><Relationship Id="rId18" Type="http://schemas.openxmlformats.org/officeDocument/2006/relationships/hyperlink" Target="https://www.sodiff-mail.cloud/configurateur/images/2V/" TargetMode="External"/><Relationship Id="rId3" Type="http://schemas.openxmlformats.org/officeDocument/2006/relationships/hyperlink" Target="https://www.sodiff-mail.cloud/configurateur/images/" TargetMode="External"/><Relationship Id="rId21" Type="http://schemas.openxmlformats.org/officeDocument/2006/relationships/hyperlink" Target="https://www.sodiff-mail.cloud/configurateur/images/2V/" TargetMode="External"/><Relationship Id="rId7" Type="http://schemas.openxmlformats.org/officeDocument/2006/relationships/hyperlink" Target="https://www.sodiff-mail.cloud/configurateur/images/1V/" TargetMode="External"/><Relationship Id="rId12" Type="http://schemas.openxmlformats.org/officeDocument/2006/relationships/hyperlink" Target="https://www.sodiff-mail.cloud/configurateur/images/2V/" TargetMode="External"/><Relationship Id="rId17" Type="http://schemas.openxmlformats.org/officeDocument/2006/relationships/hyperlink" Target="https://www.sodiff-mail.cloud/configurateur/images/2V/" TargetMode="External"/><Relationship Id="rId2" Type="http://schemas.openxmlformats.org/officeDocument/2006/relationships/hyperlink" Target="https://www.sodiff-mail.cloud/configurateur/images/" TargetMode="External"/><Relationship Id="rId16" Type="http://schemas.openxmlformats.org/officeDocument/2006/relationships/hyperlink" Target="https://www.sodiff-mail.cloud/configurateur/images/2V/" TargetMode="External"/><Relationship Id="rId20" Type="http://schemas.openxmlformats.org/officeDocument/2006/relationships/hyperlink" Target="https://www.sodiff-mail.cloud/configurateur/images/2V/" TargetMode="External"/><Relationship Id="rId1" Type="http://schemas.openxmlformats.org/officeDocument/2006/relationships/hyperlink" Target="https://www.sodiff-mail.cloud/configurateur/images/1V/" TargetMode="External"/><Relationship Id="rId6" Type="http://schemas.openxmlformats.org/officeDocument/2006/relationships/hyperlink" Target="https://www.sodiff-mail.cloud/configurateur/images/1V/" TargetMode="External"/><Relationship Id="rId11" Type="http://schemas.openxmlformats.org/officeDocument/2006/relationships/hyperlink" Target="https://www.sodiff-mail.cloud/configurateur/images/2V/" TargetMode="External"/><Relationship Id="rId24" Type="http://schemas.openxmlformats.org/officeDocument/2006/relationships/hyperlink" Target="https://www.sodiff-mail.cloud/configurateur/images/2V/" TargetMode="External"/><Relationship Id="rId5" Type="http://schemas.openxmlformats.org/officeDocument/2006/relationships/hyperlink" Target="https://www.sodiff-mail.cloud/configurateur/images/2V/" TargetMode="External"/><Relationship Id="rId15" Type="http://schemas.openxmlformats.org/officeDocument/2006/relationships/hyperlink" Target="https://www.sodiff-mail.cloud/configurateur/images/2V/" TargetMode="External"/><Relationship Id="rId23" Type="http://schemas.openxmlformats.org/officeDocument/2006/relationships/hyperlink" Target="https://www.sodiff-mail.cloud/configurateur/images/2V/" TargetMode="External"/><Relationship Id="rId10" Type="http://schemas.openxmlformats.org/officeDocument/2006/relationships/hyperlink" Target="https://www.sodiff-mail.cloud/configurateur/images/2V/" TargetMode="External"/><Relationship Id="rId19" Type="http://schemas.openxmlformats.org/officeDocument/2006/relationships/hyperlink" Target="https://www.sodiff-mail.cloud/configurateur/images/2V/" TargetMode="External"/><Relationship Id="rId4" Type="http://schemas.openxmlformats.org/officeDocument/2006/relationships/hyperlink" Target="https://www.sodiff-mail.cloud/configurateur/images/1V/" TargetMode="External"/><Relationship Id="rId9" Type="http://schemas.openxmlformats.org/officeDocument/2006/relationships/hyperlink" Target="https://www.sodiff-mail.cloud/configurateur/images/2V/" TargetMode="External"/><Relationship Id="rId14" Type="http://schemas.openxmlformats.org/officeDocument/2006/relationships/hyperlink" Target="https://www.sodiff-mail.cloud/configurateur/images/2V/" TargetMode="External"/><Relationship Id="rId22" Type="http://schemas.openxmlformats.org/officeDocument/2006/relationships/hyperlink" Target="https://www.sodiff-mail.cloud/configurateur/images/2V/" TargetMode="External"/></Relationships>
</file>

<file path=xl/worksheets/_rels/sheet5.xml.rels><?xml version="1.0" encoding="UTF-8" standalone="yes"?>
<Relationships xmlns="http://schemas.openxmlformats.org/package/2006/relationships"><Relationship Id="rId1" Type="http://schemas.openxmlformats.org/officeDocument/2006/relationships/hyperlink" Target="https://www.sodiff-mail.cloud/configurateur/images/portfolio/EI30.png" TargetMode="External"/></Relationships>
</file>

<file path=xl/worksheets/_rels/sheet6.xml.rels><?xml version="1.0" encoding="UTF-8" standalone="yes"?>
<Relationships xmlns="http://schemas.openxmlformats.org/package/2006/relationships"><Relationship Id="rId26" Type="http://schemas.openxmlformats.org/officeDocument/2006/relationships/hyperlink" Target="https://www.sodiff-mail.cloud/configurateur/images/portfolio/" TargetMode="External"/><Relationship Id="rId117" Type="http://schemas.openxmlformats.org/officeDocument/2006/relationships/hyperlink" Target="https://www.sodiff-mail.cloud/configurateur/images/portfolio/" TargetMode="External"/><Relationship Id="rId21" Type="http://schemas.openxmlformats.org/officeDocument/2006/relationships/hyperlink" Target="https://www.sodiff-mail.cloud/configurateur/images/portfolio/" TargetMode="External"/><Relationship Id="rId42" Type="http://schemas.openxmlformats.org/officeDocument/2006/relationships/hyperlink" Target="https://www.sodiff-mail.cloud/configurateur/images/portfolio/" TargetMode="External"/><Relationship Id="rId47" Type="http://schemas.openxmlformats.org/officeDocument/2006/relationships/hyperlink" Target="https://www.sodiff-mail.cloud/configurateur/images/portfolio/" TargetMode="External"/><Relationship Id="rId63" Type="http://schemas.openxmlformats.org/officeDocument/2006/relationships/hyperlink" Target="https://www.sodiff-mail.cloud/configurateur/images/portfolio/" TargetMode="External"/><Relationship Id="rId68" Type="http://schemas.openxmlformats.org/officeDocument/2006/relationships/hyperlink" Target="https://www.sodiff-mail.cloud/configurateur/images/portfolio/" TargetMode="External"/><Relationship Id="rId84" Type="http://schemas.openxmlformats.org/officeDocument/2006/relationships/hyperlink" Target="https://www.sodiff-mail.cloud/configurateur/images/portfolio/" TargetMode="External"/><Relationship Id="rId89" Type="http://schemas.openxmlformats.org/officeDocument/2006/relationships/hyperlink" Target="https://www.sodiff-mail.cloud/configurateur/images/portfolio/" TargetMode="External"/><Relationship Id="rId112" Type="http://schemas.openxmlformats.org/officeDocument/2006/relationships/hyperlink" Target="https://www.sodiff-mail.cloud/configurateur/images/portfolio/" TargetMode="External"/><Relationship Id="rId16" Type="http://schemas.openxmlformats.org/officeDocument/2006/relationships/hyperlink" Target="https://www.sodiff-mail.cloud/configurateur/images/portfolio/" TargetMode="External"/><Relationship Id="rId107" Type="http://schemas.openxmlformats.org/officeDocument/2006/relationships/hyperlink" Target="https://www.sodiff-mail.cloud/configurateur/images/portfolio/" TargetMode="External"/><Relationship Id="rId11" Type="http://schemas.openxmlformats.org/officeDocument/2006/relationships/hyperlink" Target="https://www.sodiff-mail.cloud/configurateur/images/portfolio/" TargetMode="External"/><Relationship Id="rId32" Type="http://schemas.openxmlformats.org/officeDocument/2006/relationships/hyperlink" Target="https://www.sodiff-mail.cloud/configurateur/images/portfolio/" TargetMode="External"/><Relationship Id="rId37" Type="http://schemas.openxmlformats.org/officeDocument/2006/relationships/hyperlink" Target="https://www.sodiff-mail.cloud/configurateur/images/portfolio/" TargetMode="External"/><Relationship Id="rId53" Type="http://schemas.openxmlformats.org/officeDocument/2006/relationships/hyperlink" Target="https://www.sodiff-mail.cloud/configurateur/images/portfolio/" TargetMode="External"/><Relationship Id="rId58" Type="http://schemas.openxmlformats.org/officeDocument/2006/relationships/hyperlink" Target="https://www.sodiff-mail.cloud/configurateur/images/portfolio/" TargetMode="External"/><Relationship Id="rId74" Type="http://schemas.openxmlformats.org/officeDocument/2006/relationships/hyperlink" Target="https://www.sodiff-mail.cloud/configurateur/images/portfolio/" TargetMode="External"/><Relationship Id="rId79" Type="http://schemas.openxmlformats.org/officeDocument/2006/relationships/hyperlink" Target="https://www.sodiff-mail.cloud/configurateur/images/portfolio/" TargetMode="External"/><Relationship Id="rId102" Type="http://schemas.openxmlformats.org/officeDocument/2006/relationships/hyperlink" Target="https://www.sodiff-mail.cloud/configurateur/images/portfolio/" TargetMode="External"/><Relationship Id="rId5" Type="http://schemas.openxmlformats.org/officeDocument/2006/relationships/hyperlink" Target="https://www.sodiff-mail.cloud/configurateur/images/portfolio/" TargetMode="External"/><Relationship Id="rId90" Type="http://schemas.openxmlformats.org/officeDocument/2006/relationships/hyperlink" Target="https://www.sodiff-mail.cloud/configurateur/images/portfolio/" TargetMode="External"/><Relationship Id="rId95" Type="http://schemas.openxmlformats.org/officeDocument/2006/relationships/hyperlink" Target="https://www.sodiff-mail.cloud/configurateur/images/portfolio/" TargetMode="External"/><Relationship Id="rId22" Type="http://schemas.openxmlformats.org/officeDocument/2006/relationships/hyperlink" Target="https://www.sodiff-mail.cloud/configurateur/images/portfolio/" TargetMode="External"/><Relationship Id="rId27" Type="http://schemas.openxmlformats.org/officeDocument/2006/relationships/hyperlink" Target="https://www.sodiff-mail.cloud/configurateur/images/portfolio/" TargetMode="External"/><Relationship Id="rId43" Type="http://schemas.openxmlformats.org/officeDocument/2006/relationships/hyperlink" Target="https://www.sodiff-mail.cloud/configurateur/images/portfolio/" TargetMode="External"/><Relationship Id="rId48" Type="http://schemas.openxmlformats.org/officeDocument/2006/relationships/hyperlink" Target="https://www.sodiff-mail.cloud/configurateur/images/portfolio/" TargetMode="External"/><Relationship Id="rId64" Type="http://schemas.openxmlformats.org/officeDocument/2006/relationships/hyperlink" Target="https://www.sodiff-mail.cloud/configurateur/images/portfolio/" TargetMode="External"/><Relationship Id="rId69" Type="http://schemas.openxmlformats.org/officeDocument/2006/relationships/hyperlink" Target="https://www.sodiff-mail.cloud/configurateur/images/portfolio/" TargetMode="External"/><Relationship Id="rId113" Type="http://schemas.openxmlformats.org/officeDocument/2006/relationships/hyperlink" Target="https://www.sodiff-mail.cloud/configurateur/images/portfolio/" TargetMode="External"/><Relationship Id="rId118" Type="http://schemas.openxmlformats.org/officeDocument/2006/relationships/hyperlink" Target="https://www.sodiff-mail.cloud/configurateur/images/portfolio/" TargetMode="External"/><Relationship Id="rId80" Type="http://schemas.openxmlformats.org/officeDocument/2006/relationships/hyperlink" Target="https://www.sodiff-mail.cloud/configurateur/images/portfolio/" TargetMode="External"/><Relationship Id="rId85" Type="http://schemas.openxmlformats.org/officeDocument/2006/relationships/hyperlink" Target="https://www.sodiff-mail.cloud/configurateur/images/portfolio/" TargetMode="External"/><Relationship Id="rId12" Type="http://schemas.openxmlformats.org/officeDocument/2006/relationships/hyperlink" Target="https://www.sodiff-mail.cloud/configurateur/images/portfolio/" TargetMode="External"/><Relationship Id="rId17" Type="http://schemas.openxmlformats.org/officeDocument/2006/relationships/hyperlink" Target="https://www.sodiff-mail.cloud/configurateur/images/portfolio/" TargetMode="External"/><Relationship Id="rId33" Type="http://schemas.openxmlformats.org/officeDocument/2006/relationships/hyperlink" Target="https://www.sodiff-mail.cloud/configurateur/images/portfolio/" TargetMode="External"/><Relationship Id="rId38" Type="http://schemas.openxmlformats.org/officeDocument/2006/relationships/hyperlink" Target="https://www.sodiff-mail.cloud/configurateur/images/portfolio/" TargetMode="External"/><Relationship Id="rId59" Type="http://schemas.openxmlformats.org/officeDocument/2006/relationships/hyperlink" Target="https://www.sodiff-mail.cloud/configurateur/images/portfolio/" TargetMode="External"/><Relationship Id="rId103" Type="http://schemas.openxmlformats.org/officeDocument/2006/relationships/hyperlink" Target="https://www.sodiff-mail.cloud/configurateur/images/portfolio/" TargetMode="External"/><Relationship Id="rId108" Type="http://schemas.openxmlformats.org/officeDocument/2006/relationships/hyperlink" Target="https://www.sodiff-mail.cloud/configurateur/images/portfolio/" TargetMode="External"/><Relationship Id="rId54" Type="http://schemas.openxmlformats.org/officeDocument/2006/relationships/hyperlink" Target="https://www.sodiff-mail.cloud/configurateur/images/portfolio/" TargetMode="External"/><Relationship Id="rId70" Type="http://schemas.openxmlformats.org/officeDocument/2006/relationships/hyperlink" Target="https://www.sodiff-mail.cloud/configurateur/images/portfolio/" TargetMode="External"/><Relationship Id="rId75" Type="http://schemas.openxmlformats.org/officeDocument/2006/relationships/hyperlink" Target="https://www.sodiff-mail.cloud/configurateur/images/portfolio/" TargetMode="External"/><Relationship Id="rId91" Type="http://schemas.openxmlformats.org/officeDocument/2006/relationships/hyperlink" Target="https://www.sodiff-mail.cloud/configurateur/images/portfolio/" TargetMode="External"/><Relationship Id="rId96" Type="http://schemas.openxmlformats.org/officeDocument/2006/relationships/hyperlink" Target="https://www.sodiff-mail.cloud/configurateur/images/portfolio/" TargetMode="External"/><Relationship Id="rId1" Type="http://schemas.openxmlformats.org/officeDocument/2006/relationships/hyperlink" Target="https://www.sodiff-mail.cloud/configurateur/images/portfolio/" TargetMode="External"/><Relationship Id="rId6" Type="http://schemas.openxmlformats.org/officeDocument/2006/relationships/hyperlink" Target="https://www.sodiff-mail.cloud/configurateur/images/portfolio/" TargetMode="External"/><Relationship Id="rId23" Type="http://schemas.openxmlformats.org/officeDocument/2006/relationships/hyperlink" Target="https://www.sodiff-mail.cloud/configurateur/images/portfolio/" TargetMode="External"/><Relationship Id="rId28" Type="http://schemas.openxmlformats.org/officeDocument/2006/relationships/hyperlink" Target="https://www.sodiff-mail.cloud/configurateur/images/portfolio/" TargetMode="External"/><Relationship Id="rId49" Type="http://schemas.openxmlformats.org/officeDocument/2006/relationships/hyperlink" Target="https://www.sodiff-mail.cloud/configurateur/images/portfolio/" TargetMode="External"/><Relationship Id="rId114" Type="http://schemas.openxmlformats.org/officeDocument/2006/relationships/hyperlink" Target="https://www.sodiff-mail.cloud/configurateur/images/portfolio/" TargetMode="External"/><Relationship Id="rId119" Type="http://schemas.openxmlformats.org/officeDocument/2006/relationships/hyperlink" Target="https://www.sodiff-mail.cloud/configurateur/images/portfolio/B4.png" TargetMode="External"/><Relationship Id="rId10" Type="http://schemas.openxmlformats.org/officeDocument/2006/relationships/hyperlink" Target="https://www.sodiff-mail.cloud/configurateur/images/portfolio/" TargetMode="External"/><Relationship Id="rId31" Type="http://schemas.openxmlformats.org/officeDocument/2006/relationships/hyperlink" Target="https://www.sodiff-mail.cloud/configurateur/images/portfolio/" TargetMode="External"/><Relationship Id="rId44" Type="http://schemas.openxmlformats.org/officeDocument/2006/relationships/hyperlink" Target="https://www.sodiff-mail.cloud/configurateur/images/portfolio/" TargetMode="External"/><Relationship Id="rId52" Type="http://schemas.openxmlformats.org/officeDocument/2006/relationships/hyperlink" Target="https://www.sodiff-mail.cloud/configurateur/images/portfolio/" TargetMode="External"/><Relationship Id="rId60" Type="http://schemas.openxmlformats.org/officeDocument/2006/relationships/hyperlink" Target="https://www.sodiff-mail.cloud/configurateur/images/portfolio/" TargetMode="External"/><Relationship Id="rId65" Type="http://schemas.openxmlformats.org/officeDocument/2006/relationships/hyperlink" Target="https://www.sodiff-mail.cloud/configurateur/images/portfolio/" TargetMode="External"/><Relationship Id="rId73" Type="http://schemas.openxmlformats.org/officeDocument/2006/relationships/hyperlink" Target="https://www.sodiff-mail.cloud/configurateur/images/portfolio/" TargetMode="External"/><Relationship Id="rId78" Type="http://schemas.openxmlformats.org/officeDocument/2006/relationships/hyperlink" Target="https://www.sodiff-mail.cloud/configurateur/images/portfolio/" TargetMode="External"/><Relationship Id="rId81" Type="http://schemas.openxmlformats.org/officeDocument/2006/relationships/hyperlink" Target="https://www.sodiff-mail.cloud/configurateur/images/portfolio/" TargetMode="External"/><Relationship Id="rId86" Type="http://schemas.openxmlformats.org/officeDocument/2006/relationships/hyperlink" Target="https://www.sodiff-mail.cloud/configurateur/images/portfolio/" TargetMode="External"/><Relationship Id="rId94" Type="http://schemas.openxmlformats.org/officeDocument/2006/relationships/hyperlink" Target="https://www.sodiff-mail.cloud/configurateur/images/portfolio/" TargetMode="External"/><Relationship Id="rId99" Type="http://schemas.openxmlformats.org/officeDocument/2006/relationships/hyperlink" Target="https://www.sodiff-mail.cloud/configurateur/images/portfolio/" TargetMode="External"/><Relationship Id="rId101" Type="http://schemas.openxmlformats.org/officeDocument/2006/relationships/hyperlink" Target="https://www.sodiff-mail.cloud/configurateur/images/portfolio/" TargetMode="External"/><Relationship Id="rId4" Type="http://schemas.openxmlformats.org/officeDocument/2006/relationships/hyperlink" Target="https://www.sodiff-mail.cloud/configurateur/images/portfolio/" TargetMode="External"/><Relationship Id="rId9" Type="http://schemas.openxmlformats.org/officeDocument/2006/relationships/hyperlink" Target="https://www.sodiff-mail.cloud/configurateur/images/portfolio/" TargetMode="External"/><Relationship Id="rId13" Type="http://schemas.openxmlformats.org/officeDocument/2006/relationships/hyperlink" Target="https://www.sodiff-mail.cloud/configurateur/images/portfolio/" TargetMode="External"/><Relationship Id="rId18" Type="http://schemas.openxmlformats.org/officeDocument/2006/relationships/hyperlink" Target="https://www.sodiff-mail.cloud/configurateur/images/portfolio/" TargetMode="External"/><Relationship Id="rId39" Type="http://schemas.openxmlformats.org/officeDocument/2006/relationships/hyperlink" Target="https://www.sodiff-mail.cloud/configurateur/images/portfolio/" TargetMode="External"/><Relationship Id="rId109" Type="http://schemas.openxmlformats.org/officeDocument/2006/relationships/hyperlink" Target="https://www.sodiff-mail.cloud/configurateur/images/portfolio/" TargetMode="External"/><Relationship Id="rId34" Type="http://schemas.openxmlformats.org/officeDocument/2006/relationships/hyperlink" Target="https://www.sodiff-mail.cloud/configurateur/images/portfolio/" TargetMode="External"/><Relationship Id="rId50" Type="http://schemas.openxmlformats.org/officeDocument/2006/relationships/hyperlink" Target="https://www.sodiff-mail.cloud/configurateur/images/portfolio/" TargetMode="External"/><Relationship Id="rId55" Type="http://schemas.openxmlformats.org/officeDocument/2006/relationships/hyperlink" Target="https://www.sodiff-mail.cloud/configurateur/images/portfolio/" TargetMode="External"/><Relationship Id="rId76" Type="http://schemas.openxmlformats.org/officeDocument/2006/relationships/hyperlink" Target="https://www.sodiff-mail.cloud/configurateur/images/portfolio/" TargetMode="External"/><Relationship Id="rId97" Type="http://schemas.openxmlformats.org/officeDocument/2006/relationships/hyperlink" Target="https://www.sodiff-mail.cloud/configurateur/images/portfolio/" TargetMode="External"/><Relationship Id="rId104" Type="http://schemas.openxmlformats.org/officeDocument/2006/relationships/hyperlink" Target="https://www.sodiff-mail.cloud/configurateur/images/portfolio/" TargetMode="External"/><Relationship Id="rId120" Type="http://schemas.openxmlformats.org/officeDocument/2006/relationships/hyperlink" Target="https://www.sodiff-mail.cloud/configurateur/images/portfolio/" TargetMode="External"/><Relationship Id="rId7" Type="http://schemas.openxmlformats.org/officeDocument/2006/relationships/hyperlink" Target="https://www.sodiff-mail.cloud/configurateur/images/portfolio/" TargetMode="External"/><Relationship Id="rId71" Type="http://schemas.openxmlformats.org/officeDocument/2006/relationships/hyperlink" Target="https://www.sodiff-mail.cloud/configurateur/images/portfolio/" TargetMode="External"/><Relationship Id="rId92" Type="http://schemas.openxmlformats.org/officeDocument/2006/relationships/hyperlink" Target="https://www.sodiff-mail.cloud/configurateur/images/portfolio/" TargetMode="External"/><Relationship Id="rId2" Type="http://schemas.openxmlformats.org/officeDocument/2006/relationships/hyperlink" Target="https://www.sodiff-mail.cloud/configurateur/images/portfolio/" TargetMode="External"/><Relationship Id="rId29" Type="http://schemas.openxmlformats.org/officeDocument/2006/relationships/hyperlink" Target="https://www.sodiff-mail.cloud/configurateur/images/portfolio/" TargetMode="External"/><Relationship Id="rId24" Type="http://schemas.openxmlformats.org/officeDocument/2006/relationships/hyperlink" Target="https://www.sodiff-mail.cloud/configurateur/images/portfolio/" TargetMode="External"/><Relationship Id="rId40" Type="http://schemas.openxmlformats.org/officeDocument/2006/relationships/hyperlink" Target="https://www.sodiff-mail.cloud/configurateur/images/portfolio/" TargetMode="External"/><Relationship Id="rId45" Type="http://schemas.openxmlformats.org/officeDocument/2006/relationships/hyperlink" Target="https://www.sodiff-mail.cloud/configurateur/images/portfolio/" TargetMode="External"/><Relationship Id="rId66" Type="http://schemas.openxmlformats.org/officeDocument/2006/relationships/hyperlink" Target="https://www.sodiff-mail.cloud/configurateur/images/portfolio/" TargetMode="External"/><Relationship Id="rId87" Type="http://schemas.openxmlformats.org/officeDocument/2006/relationships/hyperlink" Target="https://www.sodiff-mail.cloud/configurateur/images/portfolio/" TargetMode="External"/><Relationship Id="rId110" Type="http://schemas.openxmlformats.org/officeDocument/2006/relationships/hyperlink" Target="https://www.sodiff-mail.cloud/configurateur/images/portfolio/" TargetMode="External"/><Relationship Id="rId115" Type="http://schemas.openxmlformats.org/officeDocument/2006/relationships/hyperlink" Target="https://www.sodiff-mail.cloud/configurateur/images/portfolio/" TargetMode="External"/><Relationship Id="rId61" Type="http://schemas.openxmlformats.org/officeDocument/2006/relationships/hyperlink" Target="https://www.sodiff-mail.cloud/configurateur/images/portfolio/" TargetMode="External"/><Relationship Id="rId82" Type="http://schemas.openxmlformats.org/officeDocument/2006/relationships/hyperlink" Target="https://www.sodiff-mail.cloud/configurateur/images/portfolio/" TargetMode="External"/><Relationship Id="rId19" Type="http://schemas.openxmlformats.org/officeDocument/2006/relationships/hyperlink" Target="https://www.sodiff-mail.cloud/configurateur/images/portfolio/" TargetMode="External"/><Relationship Id="rId14" Type="http://schemas.openxmlformats.org/officeDocument/2006/relationships/hyperlink" Target="https://www.sodiff-mail.cloud/configurateur/images/portfolio/" TargetMode="External"/><Relationship Id="rId30" Type="http://schemas.openxmlformats.org/officeDocument/2006/relationships/hyperlink" Target="https://www.sodiff-mail.cloud/configurateur/images/portfolio/" TargetMode="External"/><Relationship Id="rId35" Type="http://schemas.openxmlformats.org/officeDocument/2006/relationships/hyperlink" Target="https://www.sodiff-mail.cloud/configurateur/images/portfolio/" TargetMode="External"/><Relationship Id="rId56" Type="http://schemas.openxmlformats.org/officeDocument/2006/relationships/hyperlink" Target="https://www.sodiff-mail.cloud/configurateur/images/portfolio/" TargetMode="External"/><Relationship Id="rId77" Type="http://schemas.openxmlformats.org/officeDocument/2006/relationships/hyperlink" Target="https://www.sodiff-mail.cloud/configurateur/images/portfolio/" TargetMode="External"/><Relationship Id="rId100" Type="http://schemas.openxmlformats.org/officeDocument/2006/relationships/hyperlink" Target="https://www.sodiff-mail.cloud/configurateur/images/portfolio/" TargetMode="External"/><Relationship Id="rId105" Type="http://schemas.openxmlformats.org/officeDocument/2006/relationships/hyperlink" Target="https://www.sodiff-mail.cloud/configurateur/images/portfolio/" TargetMode="External"/><Relationship Id="rId8" Type="http://schemas.openxmlformats.org/officeDocument/2006/relationships/hyperlink" Target="https://www.sodiff-mail.cloud/configurateur/images/portfolio/" TargetMode="External"/><Relationship Id="rId51" Type="http://schemas.openxmlformats.org/officeDocument/2006/relationships/hyperlink" Target="https://www.sodiff-mail.cloud/configurateur/images/portfolio/" TargetMode="External"/><Relationship Id="rId72" Type="http://schemas.openxmlformats.org/officeDocument/2006/relationships/hyperlink" Target="https://www.sodiff-mail.cloud/configurateur/images/portfolio/" TargetMode="External"/><Relationship Id="rId93" Type="http://schemas.openxmlformats.org/officeDocument/2006/relationships/hyperlink" Target="https://www.sodiff-mail.cloud/configurateur/images/portfolio/" TargetMode="External"/><Relationship Id="rId98" Type="http://schemas.openxmlformats.org/officeDocument/2006/relationships/hyperlink" Target="https://www.sodiff-mail.cloud/configurateur/images/portfolio/" TargetMode="External"/><Relationship Id="rId3" Type="http://schemas.openxmlformats.org/officeDocument/2006/relationships/hyperlink" Target="https://www.sodiff-mail.cloud/configurateur/images/portfolio/" TargetMode="External"/><Relationship Id="rId25" Type="http://schemas.openxmlformats.org/officeDocument/2006/relationships/hyperlink" Target="https://www.sodiff-mail.cloud/configurateur/images/portfolio/" TargetMode="External"/><Relationship Id="rId46" Type="http://schemas.openxmlformats.org/officeDocument/2006/relationships/hyperlink" Target="https://www.sodiff-mail.cloud/configurateur/images/portfolio/" TargetMode="External"/><Relationship Id="rId67" Type="http://schemas.openxmlformats.org/officeDocument/2006/relationships/hyperlink" Target="https://www.sodiff-mail.cloud/configurateur/images/portfolio/" TargetMode="External"/><Relationship Id="rId116" Type="http://schemas.openxmlformats.org/officeDocument/2006/relationships/hyperlink" Target="https://www.sodiff-mail.cloud/configurateur/images/portfolio/" TargetMode="External"/><Relationship Id="rId20" Type="http://schemas.openxmlformats.org/officeDocument/2006/relationships/hyperlink" Target="https://www.sodiff-mail.cloud/configurateur/images/portfolio/" TargetMode="External"/><Relationship Id="rId41" Type="http://schemas.openxmlformats.org/officeDocument/2006/relationships/hyperlink" Target="https://www.sodiff-mail.cloud/configurateur/images/portfolio/" TargetMode="External"/><Relationship Id="rId62" Type="http://schemas.openxmlformats.org/officeDocument/2006/relationships/hyperlink" Target="https://www.sodiff-mail.cloud/configurateur/images/portfolio/" TargetMode="External"/><Relationship Id="rId83" Type="http://schemas.openxmlformats.org/officeDocument/2006/relationships/hyperlink" Target="https://www.sodiff-mail.cloud/configurateur/images/portfolio/" TargetMode="External"/><Relationship Id="rId88" Type="http://schemas.openxmlformats.org/officeDocument/2006/relationships/hyperlink" Target="https://www.sodiff-mail.cloud/configurateur/images/portfolio/" TargetMode="External"/><Relationship Id="rId111" Type="http://schemas.openxmlformats.org/officeDocument/2006/relationships/hyperlink" Target="https://www.sodiff-mail.cloud/configurateur/images/portfolio/" TargetMode="External"/><Relationship Id="rId15" Type="http://schemas.openxmlformats.org/officeDocument/2006/relationships/hyperlink" Target="https://www.sodiff-mail.cloud/configurateur/images/portfolio/" TargetMode="External"/><Relationship Id="rId36" Type="http://schemas.openxmlformats.org/officeDocument/2006/relationships/hyperlink" Target="https://www.sodiff-mail.cloud/configurateur/images/portfolio/" TargetMode="External"/><Relationship Id="rId57" Type="http://schemas.openxmlformats.org/officeDocument/2006/relationships/hyperlink" Target="https://www.sodiff-mail.cloud/configurateur/images/portfolio/" TargetMode="External"/><Relationship Id="rId106" Type="http://schemas.openxmlformats.org/officeDocument/2006/relationships/hyperlink" Target="https://www.sodiff-mail.cloud/configurateur/images/portfoli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1A5966-5F17-344A-8035-B64F62C47489}">
  <sheetPr codeName="Feuil1"/>
  <dimension ref="A1:Z216"/>
  <sheetViews>
    <sheetView topLeftCell="A111" zoomScale="120" zoomScaleNormal="120" workbookViewId="0">
      <selection activeCell="F112" sqref="F112"/>
    </sheetView>
  </sheetViews>
  <sheetFormatPr baseColWidth="10" defaultRowHeight="15" x14ac:dyDescent="0.2"/>
  <cols>
    <col min="1" max="1" width="10.33203125" style="81" customWidth="1"/>
    <col min="2" max="2" width="10.83203125" style="81"/>
    <col min="3" max="3" width="14.83203125" style="81" customWidth="1"/>
    <col min="4" max="4" width="10.83203125" style="81"/>
    <col min="5" max="5" width="14" style="81" bestFit="1" customWidth="1"/>
    <col min="6" max="6" width="13.33203125" style="81" customWidth="1"/>
    <col min="7" max="7" width="11.83203125" style="81" customWidth="1"/>
    <col min="8" max="9" width="10.83203125" style="81"/>
    <col min="10" max="10" width="12" style="81" bestFit="1" customWidth="1"/>
    <col min="11" max="11" width="15.6640625" style="81" customWidth="1"/>
    <col min="12" max="12" width="21" style="88" customWidth="1"/>
    <col min="13" max="13" width="16.33203125" style="81" customWidth="1"/>
    <col min="14" max="14" width="18.1640625" style="81" customWidth="1"/>
    <col min="15" max="15" width="13.5" style="81" customWidth="1"/>
    <col min="16" max="16" width="16.5" style="81" customWidth="1"/>
    <col min="17" max="17" width="18.6640625" style="81" customWidth="1"/>
    <col min="18" max="19" width="21" style="81" customWidth="1"/>
    <col min="20" max="20" width="16.1640625" style="81" customWidth="1"/>
    <col min="21" max="21" width="19" style="81" customWidth="1"/>
    <col min="22" max="22" width="14.1640625" style="81" customWidth="1"/>
    <col min="23" max="24" width="10.83203125" style="81"/>
    <col min="25" max="25" width="12.83203125" style="81" customWidth="1"/>
    <col min="26" max="16384" width="10.83203125" style="81"/>
  </cols>
  <sheetData>
    <row r="1" spans="1:26" ht="32" x14ac:dyDescent="0.2">
      <c r="A1" s="81" t="s">
        <v>980</v>
      </c>
      <c r="B1" s="81" t="s">
        <v>980</v>
      </c>
      <c r="C1" s="81" t="s">
        <v>980</v>
      </c>
      <c r="D1" s="81" t="s">
        <v>980</v>
      </c>
      <c r="E1" s="81" t="s">
        <v>1238</v>
      </c>
      <c r="F1" s="81" t="s">
        <v>980</v>
      </c>
      <c r="G1" s="81" t="s">
        <v>980</v>
      </c>
      <c r="H1" s="81" t="s">
        <v>981</v>
      </c>
      <c r="I1" s="81" t="s">
        <v>981</v>
      </c>
      <c r="J1" s="81" t="s">
        <v>980</v>
      </c>
      <c r="K1" s="81" t="s">
        <v>980</v>
      </c>
      <c r="L1" s="81" t="s">
        <v>980</v>
      </c>
      <c r="M1" s="81" t="s">
        <v>980</v>
      </c>
      <c r="N1" s="81" t="s">
        <v>980</v>
      </c>
      <c r="O1" s="81" t="s">
        <v>980</v>
      </c>
      <c r="P1" s="81" t="s">
        <v>980</v>
      </c>
      <c r="Q1" s="81" t="s">
        <v>980</v>
      </c>
      <c r="R1" s="81" t="s">
        <v>980</v>
      </c>
      <c r="S1" s="81" t="s">
        <v>980</v>
      </c>
      <c r="T1" s="81" t="s">
        <v>980</v>
      </c>
      <c r="U1" s="81" t="s">
        <v>980</v>
      </c>
      <c r="V1" s="81" t="s">
        <v>980</v>
      </c>
      <c r="W1" s="81" t="s">
        <v>980</v>
      </c>
      <c r="X1" s="81" t="s">
        <v>980</v>
      </c>
      <c r="Y1" s="81" t="s">
        <v>1238</v>
      </c>
      <c r="Z1" s="81" t="s">
        <v>1578</v>
      </c>
    </row>
    <row r="2" spans="1:26" s="82" customFormat="1" ht="32" x14ac:dyDescent="0.2">
      <c r="A2" s="82" t="s">
        <v>1540</v>
      </c>
      <c r="B2" s="82" t="s">
        <v>42</v>
      </c>
      <c r="C2" s="82" t="s">
        <v>971</v>
      </c>
      <c r="D2" s="82" t="s">
        <v>3</v>
      </c>
      <c r="E2" s="81" t="s">
        <v>7</v>
      </c>
      <c r="F2" s="82" t="s">
        <v>850</v>
      </c>
      <c r="G2" s="82" t="s">
        <v>1364</v>
      </c>
      <c r="H2" s="82" t="s">
        <v>0</v>
      </c>
      <c r="I2" s="82" t="s">
        <v>1</v>
      </c>
      <c r="J2" s="82" t="s">
        <v>982</v>
      </c>
      <c r="K2" s="82" t="s">
        <v>1046</v>
      </c>
      <c r="L2" s="82" t="s">
        <v>1583</v>
      </c>
      <c r="M2" s="82" t="s">
        <v>1050</v>
      </c>
      <c r="N2" s="82" t="s">
        <v>1541</v>
      </c>
      <c r="O2" s="82" t="s">
        <v>1185</v>
      </c>
      <c r="P2" s="82" t="s">
        <v>1208</v>
      </c>
      <c r="Q2" s="82" t="s">
        <v>1225</v>
      </c>
      <c r="R2" s="82" t="s">
        <v>1542</v>
      </c>
      <c r="S2" s="82" t="s">
        <v>1334</v>
      </c>
      <c r="T2" s="82" t="s">
        <v>1332</v>
      </c>
      <c r="U2" s="82" t="s">
        <v>1333</v>
      </c>
      <c r="V2" s="82" t="s">
        <v>1543</v>
      </c>
      <c r="W2" s="82" t="s">
        <v>1537</v>
      </c>
      <c r="X2" s="82" t="s">
        <v>1544</v>
      </c>
      <c r="Y2" s="82" t="s">
        <v>1548</v>
      </c>
      <c r="Z2" s="82" t="s">
        <v>1582</v>
      </c>
    </row>
    <row r="3" spans="1:26" x14ac:dyDescent="0.2">
      <c r="A3" s="83">
        <v>9</v>
      </c>
      <c r="B3" s="83">
        <v>8</v>
      </c>
      <c r="C3" s="83">
        <v>1</v>
      </c>
      <c r="D3" s="83">
        <v>2</v>
      </c>
      <c r="E3" s="83">
        <v>6</v>
      </c>
      <c r="F3" s="83">
        <v>10</v>
      </c>
      <c r="G3" s="83">
        <v>11</v>
      </c>
      <c r="H3" s="84">
        <v>4</v>
      </c>
      <c r="I3" s="84">
        <v>5</v>
      </c>
      <c r="J3" s="83">
        <v>3</v>
      </c>
      <c r="K3" s="83">
        <v>12</v>
      </c>
      <c r="L3" s="83">
        <v>13</v>
      </c>
      <c r="M3" s="83">
        <v>15</v>
      </c>
      <c r="N3" s="83">
        <v>21</v>
      </c>
      <c r="O3" s="83">
        <v>14</v>
      </c>
      <c r="P3" s="83">
        <v>17</v>
      </c>
      <c r="Q3" s="83">
        <v>7</v>
      </c>
      <c r="R3" s="83">
        <v>16</v>
      </c>
      <c r="S3" s="83">
        <v>18</v>
      </c>
      <c r="T3" s="83">
        <v>19</v>
      </c>
      <c r="U3" s="83">
        <v>20</v>
      </c>
      <c r="V3" s="83">
        <v>21</v>
      </c>
      <c r="W3" s="83">
        <v>22</v>
      </c>
      <c r="X3" s="83">
        <v>23</v>
      </c>
      <c r="Y3" s="83">
        <v>24</v>
      </c>
      <c r="Z3" s="98">
        <v>26</v>
      </c>
    </row>
    <row r="4" spans="1:26" s="82" customFormat="1" ht="16" x14ac:dyDescent="0.2">
      <c r="A4" s="82" t="s">
        <v>1011</v>
      </c>
      <c r="B4" s="82" t="s">
        <v>1012</v>
      </c>
      <c r="C4" s="82" t="s">
        <v>1013</v>
      </c>
      <c r="D4" s="82" t="s">
        <v>1014</v>
      </c>
      <c r="E4" s="82" t="s">
        <v>1015</v>
      </c>
      <c r="F4" s="82" t="s">
        <v>1016</v>
      </c>
      <c r="G4" s="82" t="s">
        <v>1017</v>
      </c>
      <c r="H4" s="82" t="s">
        <v>1018</v>
      </c>
      <c r="I4" s="82" t="s">
        <v>1019</v>
      </c>
      <c r="J4" s="82" t="s">
        <v>1020</v>
      </c>
      <c r="K4" s="82" t="s">
        <v>1021</v>
      </c>
      <c r="L4" s="82" t="s">
        <v>1186</v>
      </c>
      <c r="M4" s="82" t="s">
        <v>1022</v>
      </c>
      <c r="N4" s="82" t="s">
        <v>1023</v>
      </c>
      <c r="O4" s="82" t="s">
        <v>1024</v>
      </c>
      <c r="P4" s="82" t="s">
        <v>1025</v>
      </c>
      <c r="Q4" s="82" t="s">
        <v>1026</v>
      </c>
      <c r="R4" s="82" t="s">
        <v>1027</v>
      </c>
      <c r="S4" s="82" t="s">
        <v>1028</v>
      </c>
      <c r="T4" s="82" t="s">
        <v>1029</v>
      </c>
      <c r="U4" s="82" t="s">
        <v>1030</v>
      </c>
      <c r="V4" s="82" t="s">
        <v>1031</v>
      </c>
      <c r="W4" s="82" t="s">
        <v>1032</v>
      </c>
      <c r="X4" s="82" t="s">
        <v>1033</v>
      </c>
      <c r="Y4" s="82" t="s">
        <v>1034</v>
      </c>
      <c r="Z4" s="82" t="s">
        <v>1202</v>
      </c>
    </row>
    <row r="5" spans="1:26" s="85" customFormat="1" x14ac:dyDescent="0.2">
      <c r="E5" s="86" t="s">
        <v>1414</v>
      </c>
      <c r="R5" s="86" t="s">
        <v>1414</v>
      </c>
      <c r="S5" s="86" t="s">
        <v>1414</v>
      </c>
    </row>
    <row r="6" spans="1:26" s="87" customFormat="1" x14ac:dyDescent="0.2"/>
    <row r="7" spans="1:26" s="82" customFormat="1" x14ac:dyDescent="0.2"/>
    <row r="8" spans="1:26" s="82" customFormat="1" x14ac:dyDescent="0.2"/>
    <row r="9" spans="1:26" s="82" customFormat="1" x14ac:dyDescent="0.2"/>
    <row r="10" spans="1:26" s="82" customFormat="1" hidden="1" x14ac:dyDescent="0.2"/>
    <row r="11" spans="1:26" s="82" customFormat="1" hidden="1" x14ac:dyDescent="0.2"/>
    <row r="12" spans="1:26" s="82" customFormat="1" hidden="1" x14ac:dyDescent="0.2"/>
    <row r="13" spans="1:26" s="82" customFormat="1" hidden="1" x14ac:dyDescent="0.2"/>
    <row r="14" spans="1:26" s="82" customFormat="1" hidden="1" x14ac:dyDescent="0.2"/>
    <row r="15" spans="1:26" s="82" customFormat="1" hidden="1" x14ac:dyDescent="0.2"/>
    <row r="16" spans="1:26" s="82" customFormat="1" hidden="1" x14ac:dyDescent="0.2"/>
    <row r="17" s="82" customFormat="1" hidden="1" x14ac:dyDescent="0.2"/>
    <row r="18" s="82" customFormat="1" hidden="1" x14ac:dyDescent="0.2"/>
    <row r="19" s="82" customFormat="1" hidden="1" x14ac:dyDescent="0.2"/>
    <row r="20" s="82" customFormat="1" hidden="1" x14ac:dyDescent="0.2"/>
    <row r="21" s="82" customFormat="1" hidden="1" x14ac:dyDescent="0.2"/>
    <row r="22" s="82" customFormat="1" hidden="1" x14ac:dyDescent="0.2"/>
    <row r="23" s="82" customFormat="1" hidden="1" x14ac:dyDescent="0.2"/>
    <row r="24" s="82" customFormat="1" hidden="1" x14ac:dyDescent="0.2"/>
    <row r="25" hidden="1" x14ac:dyDescent="0.2"/>
    <row r="26" s="82" customFormat="1" hidden="1" x14ac:dyDescent="0.2"/>
    <row r="27" s="82" customFormat="1" hidden="1" x14ac:dyDescent="0.2"/>
    <row r="28" s="82" customFormat="1" hidden="1" x14ac:dyDescent="0.2"/>
    <row r="29" s="82" customFormat="1" hidden="1" x14ac:dyDescent="0.2"/>
    <row r="30" s="82" customFormat="1" hidden="1" x14ac:dyDescent="0.2"/>
    <row r="31" s="82" customFormat="1" hidden="1" x14ac:dyDescent="0.2"/>
    <row r="32" s="82" customFormat="1" hidden="1" x14ac:dyDescent="0.2"/>
    <row r="33" s="82" customFormat="1" hidden="1" x14ac:dyDescent="0.2"/>
    <row r="34" s="82" customFormat="1" hidden="1" x14ac:dyDescent="0.2"/>
    <row r="35" s="82" customFormat="1" hidden="1" x14ac:dyDescent="0.2"/>
    <row r="36" s="82" customFormat="1" hidden="1" x14ac:dyDescent="0.2"/>
    <row r="37" s="82" customFormat="1" hidden="1" x14ac:dyDescent="0.2"/>
    <row r="38" s="82" customFormat="1" hidden="1" x14ac:dyDescent="0.2"/>
    <row r="39" s="82" customFormat="1" hidden="1" x14ac:dyDescent="0.2"/>
    <row r="40" s="82" customFormat="1" hidden="1" x14ac:dyDescent="0.2"/>
    <row r="41" s="82" customFormat="1" hidden="1" x14ac:dyDescent="0.2"/>
    <row r="42" s="82" customFormat="1" hidden="1" x14ac:dyDescent="0.2"/>
    <row r="43" s="82" customFormat="1" hidden="1" x14ac:dyDescent="0.2"/>
    <row r="44" s="82" customFormat="1" hidden="1" x14ac:dyDescent="0.2"/>
    <row r="45" s="82" customFormat="1" hidden="1" x14ac:dyDescent="0.2"/>
    <row r="46" s="82" customFormat="1" hidden="1" x14ac:dyDescent="0.2"/>
    <row r="47" s="82" customFormat="1" hidden="1" x14ac:dyDescent="0.2"/>
    <row r="48" s="82" customFormat="1" hidden="1" x14ac:dyDescent="0.2"/>
    <row r="49" s="82" customFormat="1" hidden="1" x14ac:dyDescent="0.2"/>
    <row r="50" s="82" customFormat="1" hidden="1" x14ac:dyDescent="0.2"/>
    <row r="51" s="82" customFormat="1" hidden="1" x14ac:dyDescent="0.2"/>
    <row r="52" s="82" customFormat="1" hidden="1" x14ac:dyDescent="0.2"/>
    <row r="53" s="82" customFormat="1" hidden="1" x14ac:dyDescent="0.2"/>
    <row r="54" s="82" customFormat="1" hidden="1" x14ac:dyDescent="0.2"/>
    <row r="55" s="82" customFormat="1" hidden="1" x14ac:dyDescent="0.2"/>
    <row r="56" s="82" customFormat="1" hidden="1" x14ac:dyDescent="0.2"/>
    <row r="57" s="82" customFormat="1" hidden="1" x14ac:dyDescent="0.2"/>
    <row r="58" s="82" customFormat="1" hidden="1" x14ac:dyDescent="0.2"/>
    <row r="59" s="82" customFormat="1" hidden="1" x14ac:dyDescent="0.2"/>
    <row r="60" s="82" customFormat="1" hidden="1" x14ac:dyDescent="0.2"/>
    <row r="61" s="82" customFormat="1" hidden="1" x14ac:dyDescent="0.2"/>
    <row r="62" s="82" customFormat="1" hidden="1" x14ac:dyDescent="0.2"/>
    <row r="63" s="82" customFormat="1" hidden="1" x14ac:dyDescent="0.2"/>
    <row r="64" hidden="1" x14ac:dyDescent="0.2"/>
    <row r="65" s="82" customFormat="1" hidden="1" x14ac:dyDescent="0.2"/>
    <row r="66" s="82" customFormat="1" hidden="1" x14ac:dyDescent="0.2"/>
    <row r="67" s="82" customFormat="1" hidden="1" x14ac:dyDescent="0.2"/>
    <row r="68" s="82" customFormat="1" hidden="1" x14ac:dyDescent="0.2"/>
    <row r="69" s="82" customFormat="1" hidden="1" x14ac:dyDescent="0.2"/>
    <row r="70" s="82" customFormat="1" hidden="1" x14ac:dyDescent="0.2"/>
    <row r="71" s="82" customFormat="1" hidden="1" x14ac:dyDescent="0.2"/>
    <row r="72" s="82" customFormat="1" hidden="1" x14ac:dyDescent="0.2"/>
    <row r="73" s="82" customFormat="1" hidden="1" x14ac:dyDescent="0.2"/>
    <row r="74" s="82" customFormat="1" hidden="1" x14ac:dyDescent="0.2"/>
    <row r="75" s="82" customFormat="1" hidden="1" x14ac:dyDescent="0.2"/>
    <row r="76" s="82" customFormat="1" hidden="1" x14ac:dyDescent="0.2"/>
    <row r="77" s="82" customFormat="1" hidden="1" x14ac:dyDescent="0.2"/>
    <row r="78" s="82" customFormat="1" hidden="1" x14ac:dyDescent="0.2"/>
    <row r="79" s="82" customFormat="1" hidden="1" x14ac:dyDescent="0.2"/>
    <row r="80" s="82" customFormat="1" hidden="1" x14ac:dyDescent="0.2"/>
    <row r="81" s="82" customFormat="1" hidden="1" x14ac:dyDescent="0.2"/>
    <row r="82" s="82" customFormat="1" hidden="1" x14ac:dyDescent="0.2"/>
    <row r="83" s="82" customFormat="1" hidden="1" x14ac:dyDescent="0.2"/>
    <row r="84" s="82" customFormat="1" hidden="1" x14ac:dyDescent="0.2"/>
    <row r="85" s="82" customFormat="1" hidden="1" x14ac:dyDescent="0.2"/>
    <row r="86" s="82" customFormat="1" hidden="1" x14ac:dyDescent="0.2"/>
    <row r="87" s="82" customFormat="1" hidden="1" x14ac:dyDescent="0.2"/>
    <row r="88" s="82" customFormat="1" hidden="1" x14ac:dyDescent="0.2"/>
    <row r="89" s="82" customFormat="1" hidden="1" x14ac:dyDescent="0.2"/>
    <row r="90" s="82" customFormat="1" hidden="1" x14ac:dyDescent="0.2"/>
    <row r="91" s="82" customFormat="1" hidden="1" x14ac:dyDescent="0.2"/>
    <row r="92" s="82" customFormat="1" hidden="1" x14ac:dyDescent="0.2"/>
    <row r="93" s="82" customFormat="1" hidden="1" x14ac:dyDescent="0.2"/>
    <row r="94" s="82" customFormat="1" hidden="1" x14ac:dyDescent="0.2"/>
    <row r="95" s="82" customFormat="1" hidden="1" x14ac:dyDescent="0.2"/>
    <row r="96" s="82" customFormat="1" hidden="1" x14ac:dyDescent="0.2"/>
    <row r="97" spans="1:26" s="82" customFormat="1" hidden="1" x14ac:dyDescent="0.2"/>
    <row r="98" spans="1:26" s="82" customFormat="1" hidden="1" x14ac:dyDescent="0.2"/>
    <row r="99" spans="1:26" s="82" customFormat="1" x14ac:dyDescent="0.2"/>
    <row r="100" spans="1:26" ht="100" x14ac:dyDescent="0.25">
      <c r="A100" s="81" t="s">
        <v>967</v>
      </c>
      <c r="B100" s="89" t="s">
        <v>26</v>
      </c>
      <c r="C100" s="81" t="s">
        <v>970</v>
      </c>
      <c r="D100" s="81" t="s">
        <v>972</v>
      </c>
      <c r="F100" s="81" t="s">
        <v>1395</v>
      </c>
      <c r="G100" s="81" t="s">
        <v>1362</v>
      </c>
      <c r="H100" s="90"/>
      <c r="I100" s="89"/>
      <c r="J100" s="91" t="s">
        <v>983</v>
      </c>
      <c r="K100" s="88" t="s">
        <v>1336</v>
      </c>
      <c r="L100" s="88" t="s">
        <v>1336</v>
      </c>
      <c r="M100" s="81" t="s">
        <v>1354</v>
      </c>
      <c r="N100" s="81">
        <v>1</v>
      </c>
      <c r="O100" s="81" t="s">
        <v>1190</v>
      </c>
      <c r="P100" s="81" t="s">
        <v>1220</v>
      </c>
      <c r="Q100" s="81" t="s">
        <v>1239</v>
      </c>
      <c r="R100" s="81" t="s">
        <v>1227</v>
      </c>
      <c r="S100" s="81" t="s">
        <v>1336</v>
      </c>
      <c r="T100" s="81" t="s">
        <v>1336</v>
      </c>
      <c r="U100" s="81" t="s">
        <v>1336</v>
      </c>
      <c r="V100" s="81" t="s">
        <v>1348</v>
      </c>
      <c r="W100" s="81" t="s">
        <v>1539</v>
      </c>
      <c r="X100" s="81" t="s">
        <v>1549</v>
      </c>
      <c r="Z100" s="67" t="s">
        <v>1203</v>
      </c>
    </row>
    <row r="101" spans="1:26" ht="120" x14ac:dyDescent="0.25">
      <c r="A101" s="81" t="s">
        <v>976</v>
      </c>
      <c r="B101" s="81" t="s">
        <v>968</v>
      </c>
      <c r="C101" s="81" t="s">
        <v>974</v>
      </c>
      <c r="D101" s="81" t="s">
        <v>973</v>
      </c>
      <c r="F101" s="81" t="s">
        <v>1632</v>
      </c>
      <c r="G101" s="91" t="s">
        <v>1363</v>
      </c>
      <c r="H101" s="90"/>
      <c r="I101" s="89"/>
      <c r="J101" s="91" t="s">
        <v>1179</v>
      </c>
      <c r="K101" s="81" t="s">
        <v>1592</v>
      </c>
      <c r="L101" s="81" t="s">
        <v>1608</v>
      </c>
      <c r="M101" s="81" t="s">
        <v>1184</v>
      </c>
      <c r="N101" s="81">
        <v>2</v>
      </c>
      <c r="O101" s="93" t="s">
        <v>1188</v>
      </c>
      <c r="P101" s="81" t="s">
        <v>1211</v>
      </c>
      <c r="Q101" s="81" t="s">
        <v>1240</v>
      </c>
      <c r="R101" s="81" t="s">
        <v>1228</v>
      </c>
      <c r="S101" s="81" t="s">
        <v>1316</v>
      </c>
      <c r="T101" s="81" t="s">
        <v>1341</v>
      </c>
      <c r="U101" s="81" t="s">
        <v>1326</v>
      </c>
      <c r="V101" s="81" t="s">
        <v>1357</v>
      </c>
      <c r="W101" s="81" t="s">
        <v>1538</v>
      </c>
      <c r="X101" s="81" t="s">
        <v>1545</v>
      </c>
      <c r="Z101" s="67" t="s">
        <v>1205</v>
      </c>
    </row>
    <row r="102" spans="1:26" ht="128" x14ac:dyDescent="0.2">
      <c r="A102" s="81" t="s">
        <v>979</v>
      </c>
      <c r="C102" s="81" t="s">
        <v>975</v>
      </c>
      <c r="F102" s="91" t="s">
        <v>1415</v>
      </c>
      <c r="G102" s="91"/>
      <c r="H102" s="90"/>
      <c r="I102" s="89"/>
      <c r="J102" s="91"/>
      <c r="K102" s="92" t="s">
        <v>1572</v>
      </c>
      <c r="L102" s="81" t="s">
        <v>1609</v>
      </c>
      <c r="M102" s="81" t="s">
        <v>1347</v>
      </c>
      <c r="N102" s="81">
        <v>3</v>
      </c>
      <c r="O102" s="92" t="s">
        <v>1189</v>
      </c>
      <c r="P102" s="81" t="s">
        <v>1212</v>
      </c>
      <c r="Q102" s="81" t="s">
        <v>1241</v>
      </c>
      <c r="R102" s="81" t="s">
        <v>1229</v>
      </c>
      <c r="S102" s="81" t="s">
        <v>1317</v>
      </c>
      <c r="T102" s="81" t="s">
        <v>1342</v>
      </c>
      <c r="U102" s="81" t="s">
        <v>1327</v>
      </c>
      <c r="V102" s="81" t="s">
        <v>1359</v>
      </c>
      <c r="X102" s="95" t="s">
        <v>1546</v>
      </c>
      <c r="Z102" s="81" t="s">
        <v>1579</v>
      </c>
    </row>
    <row r="103" spans="1:26" ht="140" x14ac:dyDescent="0.25">
      <c r="A103" s="81" t="s">
        <v>977</v>
      </c>
      <c r="F103" s="91" t="s">
        <v>1416</v>
      </c>
      <c r="G103" s="91"/>
      <c r="H103" s="90"/>
      <c r="I103" s="89"/>
      <c r="J103" s="91"/>
      <c r="K103" s="81" t="s">
        <v>1573</v>
      </c>
      <c r="L103" s="94" t="s">
        <v>1610</v>
      </c>
      <c r="M103" s="81" t="s">
        <v>1242</v>
      </c>
      <c r="N103" s="81">
        <v>4</v>
      </c>
      <c r="O103" s="93" t="s">
        <v>1191</v>
      </c>
      <c r="P103" s="81" t="s">
        <v>1209</v>
      </c>
      <c r="S103" s="81" t="s">
        <v>1325</v>
      </c>
      <c r="T103" s="81" t="s">
        <v>1330</v>
      </c>
      <c r="U103" s="81" t="s">
        <v>1328</v>
      </c>
      <c r="V103" s="81" t="s">
        <v>1358</v>
      </c>
      <c r="X103" s="81" t="s">
        <v>1547</v>
      </c>
      <c r="Z103" s="67" t="s">
        <v>1580</v>
      </c>
    </row>
    <row r="104" spans="1:26" ht="112" x14ac:dyDescent="0.25">
      <c r="A104" s="81" t="s">
        <v>978</v>
      </c>
      <c r="F104" s="91" t="s">
        <v>1417</v>
      </c>
      <c r="G104" s="91"/>
      <c r="H104" s="90"/>
      <c r="I104" s="89"/>
      <c r="J104" s="91"/>
      <c r="K104" s="92" t="s">
        <v>1337</v>
      </c>
      <c r="L104" s="94" t="s">
        <v>1611</v>
      </c>
      <c r="M104" s="81" t="s">
        <v>1243</v>
      </c>
      <c r="N104" s="81">
        <v>5</v>
      </c>
      <c r="O104" s="92" t="s">
        <v>1192</v>
      </c>
      <c r="P104" s="81" t="s">
        <v>1213</v>
      </c>
      <c r="T104" s="81" t="s">
        <v>1331</v>
      </c>
      <c r="U104" s="81" t="s">
        <v>1329</v>
      </c>
      <c r="V104" s="81" t="s">
        <v>1350</v>
      </c>
      <c r="Z104" s="67" t="s">
        <v>1581</v>
      </c>
    </row>
    <row r="105" spans="1:26" ht="80" x14ac:dyDescent="0.2">
      <c r="A105" s="81" t="s">
        <v>969</v>
      </c>
      <c r="F105" s="91" t="s">
        <v>1418</v>
      </c>
      <c r="G105" s="91"/>
      <c r="H105" s="90"/>
      <c r="I105" s="89"/>
      <c r="J105" s="91"/>
      <c r="K105" s="92" t="s">
        <v>1338</v>
      </c>
      <c r="L105" s="81" t="s">
        <v>1614</v>
      </c>
      <c r="M105" s="81" t="s">
        <v>1244</v>
      </c>
      <c r="N105" s="81">
        <v>6</v>
      </c>
      <c r="P105" s="81" t="s">
        <v>1214</v>
      </c>
      <c r="T105" s="81" t="s">
        <v>1411</v>
      </c>
      <c r="U105" s="96" t="s">
        <v>1339</v>
      </c>
      <c r="V105" s="81" t="s">
        <v>1360</v>
      </c>
    </row>
    <row r="106" spans="1:26" ht="64" x14ac:dyDescent="0.2">
      <c r="F106" s="91" t="s">
        <v>1424</v>
      </c>
      <c r="G106" s="91"/>
      <c r="H106" s="90"/>
      <c r="I106" s="89"/>
      <c r="J106" s="91"/>
      <c r="K106" s="92" t="s">
        <v>1404</v>
      </c>
      <c r="L106" s="81" t="s">
        <v>1615</v>
      </c>
      <c r="M106" s="93" t="s">
        <v>1183</v>
      </c>
      <c r="N106" s="81">
        <v>7</v>
      </c>
      <c r="P106" s="81" t="s">
        <v>1210</v>
      </c>
      <c r="T106" s="81" t="s">
        <v>1410</v>
      </c>
      <c r="U106" s="123" t="s">
        <v>1663</v>
      </c>
      <c r="V106" s="81" t="s">
        <v>1351</v>
      </c>
    </row>
    <row r="107" spans="1:26" ht="90" x14ac:dyDescent="0.2">
      <c r="F107" s="91" t="s">
        <v>1419</v>
      </c>
      <c r="G107" s="91"/>
      <c r="H107" s="90"/>
      <c r="I107" s="89"/>
      <c r="J107" s="91"/>
      <c r="K107" s="92" t="s">
        <v>1403</v>
      </c>
      <c r="L107" s="94" t="s">
        <v>1612</v>
      </c>
      <c r="M107" s="88" t="s">
        <v>1398</v>
      </c>
      <c r="N107" s="81">
        <v>8</v>
      </c>
      <c r="P107" s="81" t="s">
        <v>1215</v>
      </c>
      <c r="U107" s="123" t="s">
        <v>1664</v>
      </c>
    </row>
    <row r="108" spans="1:26" ht="176" x14ac:dyDescent="0.2">
      <c r="F108" s="91" t="s">
        <v>1420</v>
      </c>
      <c r="G108" s="91"/>
      <c r="H108" s="90"/>
      <c r="I108" s="89"/>
      <c r="J108" s="91"/>
      <c r="K108" s="92" t="s">
        <v>1574</v>
      </c>
      <c r="L108" s="94" t="s">
        <v>1613</v>
      </c>
      <c r="M108" s="88" t="s">
        <v>1399</v>
      </c>
      <c r="N108" s="81">
        <v>9</v>
      </c>
      <c r="P108" s="81" t="s">
        <v>1216</v>
      </c>
      <c r="U108" s="123" t="s">
        <v>1665</v>
      </c>
    </row>
    <row r="109" spans="1:26" ht="176" x14ac:dyDescent="0.2">
      <c r="F109" s="91" t="s">
        <v>1421</v>
      </c>
      <c r="G109" s="91"/>
      <c r="H109" s="90"/>
      <c r="I109" s="89"/>
      <c r="J109" s="91"/>
      <c r="K109" s="92" t="s">
        <v>1575</v>
      </c>
      <c r="L109" s="81" t="s">
        <v>1371</v>
      </c>
      <c r="N109" s="81">
        <v>10</v>
      </c>
      <c r="P109" s="81" t="s">
        <v>1217</v>
      </c>
      <c r="U109" s="123" t="s">
        <v>1666</v>
      </c>
    </row>
    <row r="110" spans="1:26" ht="160" x14ac:dyDescent="0.2">
      <c r="F110" s="91" t="s">
        <v>1422</v>
      </c>
      <c r="G110" s="91"/>
      <c r="H110" s="90"/>
      <c r="I110" s="89"/>
      <c r="J110" s="89"/>
      <c r="K110" s="92" t="s">
        <v>1576</v>
      </c>
      <c r="L110" s="81" t="s">
        <v>1373</v>
      </c>
      <c r="N110" s="81">
        <v>11</v>
      </c>
      <c r="P110" s="81" t="s">
        <v>1218</v>
      </c>
    </row>
    <row r="111" spans="1:26" ht="160" x14ac:dyDescent="0.2">
      <c r="F111" s="91" t="s">
        <v>1423</v>
      </c>
      <c r="G111" s="91"/>
      <c r="H111" s="90"/>
      <c r="I111" s="89"/>
      <c r="J111" s="89"/>
      <c r="K111" s="92" t="s">
        <v>1577</v>
      </c>
      <c r="L111" s="81" t="s">
        <v>1369</v>
      </c>
      <c r="N111" s="81">
        <v>12</v>
      </c>
      <c r="P111" s="81" t="s">
        <v>1527</v>
      </c>
    </row>
    <row r="112" spans="1:26" ht="64" x14ac:dyDescent="0.2">
      <c r="F112" s="81" t="s">
        <v>1633</v>
      </c>
      <c r="G112" s="91"/>
      <c r="H112" s="90"/>
      <c r="I112" s="89"/>
      <c r="J112" s="89"/>
      <c r="K112" s="92" t="s">
        <v>1340</v>
      </c>
      <c r="L112" s="81" t="s">
        <v>1372</v>
      </c>
      <c r="N112" s="81">
        <v>13</v>
      </c>
      <c r="P112" s="81" t="s">
        <v>1528</v>
      </c>
    </row>
    <row r="113" spans="6:16" ht="64" x14ac:dyDescent="0.2">
      <c r="F113" s="91" t="s">
        <v>1425</v>
      </c>
      <c r="G113" s="91"/>
      <c r="H113" s="90"/>
      <c r="I113" s="89"/>
      <c r="J113" s="89"/>
      <c r="K113" s="88" t="s">
        <v>1356</v>
      </c>
      <c r="L113" s="81" t="s">
        <v>1406</v>
      </c>
      <c r="N113" s="81">
        <v>14</v>
      </c>
      <c r="P113" s="81" t="s">
        <v>1529</v>
      </c>
    </row>
    <row r="114" spans="6:16" ht="32" x14ac:dyDescent="0.2">
      <c r="F114" s="91" t="s">
        <v>1426</v>
      </c>
      <c r="G114" s="91"/>
      <c r="H114" s="90"/>
      <c r="I114" s="89"/>
      <c r="J114" s="89"/>
      <c r="K114" s="81" t="s">
        <v>1579</v>
      </c>
      <c r="L114" s="88" t="s">
        <v>1407</v>
      </c>
      <c r="N114" s="81">
        <v>15</v>
      </c>
      <c r="P114" s="81" t="s">
        <v>1530</v>
      </c>
    </row>
    <row r="115" spans="6:16" ht="32" x14ac:dyDescent="0.2">
      <c r="F115" s="91" t="s">
        <v>1427</v>
      </c>
      <c r="G115" s="91"/>
      <c r="H115" s="90"/>
      <c r="I115" s="89"/>
      <c r="J115" s="89"/>
      <c r="N115" s="81">
        <v>16</v>
      </c>
      <c r="P115" s="81" t="s">
        <v>1531</v>
      </c>
    </row>
    <row r="116" spans="6:16" ht="32" x14ac:dyDescent="0.2">
      <c r="F116" s="91" t="s">
        <v>1428</v>
      </c>
      <c r="G116" s="91"/>
      <c r="H116" s="90"/>
      <c r="I116" s="89"/>
      <c r="J116" s="89"/>
      <c r="N116" s="81">
        <v>17</v>
      </c>
      <c r="P116" s="81" t="s">
        <v>1532</v>
      </c>
    </row>
    <row r="117" spans="6:16" ht="32" x14ac:dyDescent="0.2">
      <c r="F117" s="91" t="s">
        <v>1429</v>
      </c>
      <c r="G117" s="91"/>
      <c r="H117" s="90"/>
      <c r="I117" s="89"/>
      <c r="J117" s="89"/>
      <c r="N117" s="81">
        <v>18</v>
      </c>
      <c r="P117" s="81" t="s">
        <v>1533</v>
      </c>
    </row>
    <row r="118" spans="6:16" ht="32" x14ac:dyDescent="0.2">
      <c r="F118" s="91" t="s">
        <v>1430</v>
      </c>
      <c r="G118" s="91"/>
      <c r="H118" s="90"/>
      <c r="I118" s="89"/>
      <c r="J118" s="89"/>
      <c r="N118" s="81">
        <v>19</v>
      </c>
      <c r="P118" s="81" t="s">
        <v>1534</v>
      </c>
    </row>
    <row r="119" spans="6:16" ht="45" x14ac:dyDescent="0.2">
      <c r="F119" s="91" t="s">
        <v>1431</v>
      </c>
      <c r="G119" s="91"/>
      <c r="H119" s="90"/>
      <c r="I119" s="89"/>
      <c r="J119" s="89"/>
      <c r="N119" s="81">
        <v>20</v>
      </c>
      <c r="P119" s="81" t="s">
        <v>1535</v>
      </c>
    </row>
    <row r="120" spans="6:16" ht="32" x14ac:dyDescent="0.2">
      <c r="F120" s="91" t="s">
        <v>1432</v>
      </c>
      <c r="G120" s="91"/>
      <c r="H120" s="90"/>
      <c r="I120" s="89"/>
      <c r="J120" s="89"/>
      <c r="N120" s="81">
        <v>21</v>
      </c>
      <c r="P120" s="81" t="s">
        <v>1536</v>
      </c>
    </row>
    <row r="121" spans="6:16" ht="30" x14ac:dyDescent="0.2">
      <c r="F121" s="91" t="s">
        <v>1433</v>
      </c>
      <c r="G121" s="91"/>
      <c r="H121" s="90"/>
      <c r="I121" s="89"/>
      <c r="J121" s="89"/>
      <c r="N121" s="81">
        <v>22</v>
      </c>
    </row>
    <row r="122" spans="6:16" ht="30" x14ac:dyDescent="0.2">
      <c r="F122" s="91" t="s">
        <v>1434</v>
      </c>
      <c r="G122" s="91"/>
      <c r="H122" s="90"/>
      <c r="I122" s="89"/>
      <c r="J122" s="89"/>
      <c r="N122" s="81">
        <v>23</v>
      </c>
    </row>
    <row r="123" spans="6:16" ht="30" x14ac:dyDescent="0.2">
      <c r="F123" s="91" t="s">
        <v>1435</v>
      </c>
      <c r="G123" s="91"/>
      <c r="H123" s="90"/>
      <c r="I123" s="89"/>
      <c r="J123" s="89"/>
      <c r="N123" s="81">
        <v>24</v>
      </c>
    </row>
    <row r="124" spans="6:16" ht="30" x14ac:dyDescent="0.2">
      <c r="F124" s="91" t="s">
        <v>1436</v>
      </c>
      <c r="G124" s="91"/>
      <c r="H124" s="90"/>
      <c r="I124" s="89"/>
      <c r="J124" s="89"/>
      <c r="N124" s="81">
        <v>25</v>
      </c>
    </row>
    <row r="125" spans="6:16" ht="32" x14ac:dyDescent="0.2">
      <c r="F125" s="81" t="s">
        <v>1634</v>
      </c>
      <c r="G125" s="91"/>
      <c r="H125" s="90"/>
      <c r="I125" s="89"/>
      <c r="J125" s="89"/>
      <c r="N125" s="81">
        <v>26</v>
      </c>
    </row>
    <row r="126" spans="6:16" ht="30" x14ac:dyDescent="0.2">
      <c r="F126" s="91" t="s">
        <v>1437</v>
      </c>
      <c r="G126" s="91"/>
      <c r="H126" s="90"/>
      <c r="I126" s="89"/>
      <c r="J126" s="89"/>
      <c r="N126" s="81">
        <v>27</v>
      </c>
    </row>
    <row r="127" spans="6:16" ht="30" x14ac:dyDescent="0.2">
      <c r="F127" s="91" t="s">
        <v>1438</v>
      </c>
      <c r="G127" s="91"/>
      <c r="H127" s="90"/>
      <c r="I127" s="89"/>
      <c r="J127" s="89"/>
      <c r="N127" s="81">
        <v>28</v>
      </c>
    </row>
    <row r="128" spans="6:16" ht="45" x14ac:dyDescent="0.2">
      <c r="F128" s="91" t="s">
        <v>1439</v>
      </c>
      <c r="G128" s="91"/>
      <c r="H128" s="90"/>
      <c r="I128" s="89"/>
      <c r="J128" s="97"/>
      <c r="N128" s="81">
        <v>29</v>
      </c>
    </row>
    <row r="129" spans="6:14" ht="30" x14ac:dyDescent="0.2">
      <c r="F129" s="91" t="s">
        <v>1440</v>
      </c>
      <c r="G129" s="91"/>
      <c r="H129" s="90"/>
      <c r="I129" s="89"/>
      <c r="J129" s="97"/>
      <c r="N129" s="81">
        <v>30</v>
      </c>
    </row>
    <row r="130" spans="6:14" ht="45" x14ac:dyDescent="0.2">
      <c r="F130" s="91" t="s">
        <v>1441</v>
      </c>
      <c r="G130" s="91"/>
      <c r="H130" s="90"/>
      <c r="I130" s="89"/>
      <c r="J130" s="97"/>
      <c r="N130" s="81" t="s">
        <v>1315</v>
      </c>
    </row>
    <row r="131" spans="6:14" ht="45" x14ac:dyDescent="0.2">
      <c r="F131" s="91" t="s">
        <v>1442</v>
      </c>
      <c r="G131" s="91"/>
      <c r="H131" s="90"/>
      <c r="I131" s="89"/>
      <c r="J131" s="97"/>
    </row>
    <row r="132" spans="6:14" ht="32" x14ac:dyDescent="0.2">
      <c r="F132" s="81" t="s">
        <v>1635</v>
      </c>
      <c r="G132" s="91"/>
      <c r="H132" s="90"/>
      <c r="I132" s="89"/>
      <c r="J132" s="97"/>
    </row>
    <row r="133" spans="6:14" x14ac:dyDescent="0.2">
      <c r="F133" s="91" t="s">
        <v>1443</v>
      </c>
      <c r="G133" s="91"/>
      <c r="H133" s="90"/>
      <c r="I133" s="89"/>
      <c r="J133" s="97"/>
    </row>
    <row r="134" spans="6:14" ht="30" x14ac:dyDescent="0.2">
      <c r="F134" s="91" t="s">
        <v>1444</v>
      </c>
      <c r="G134" s="91"/>
      <c r="H134" s="90"/>
      <c r="I134" s="89"/>
      <c r="J134" s="97"/>
    </row>
    <row r="135" spans="6:14" ht="30" x14ac:dyDescent="0.2">
      <c r="F135" s="91" t="s">
        <v>1445</v>
      </c>
      <c r="G135" s="91"/>
      <c r="H135" s="90"/>
      <c r="I135" s="89"/>
      <c r="J135" s="97"/>
    </row>
    <row r="136" spans="6:14" ht="30" x14ac:dyDescent="0.2">
      <c r="F136" s="91" t="s">
        <v>1446</v>
      </c>
      <c r="G136" s="91"/>
      <c r="H136" s="90"/>
      <c r="I136" s="89"/>
      <c r="J136" s="97"/>
    </row>
    <row r="137" spans="6:14" ht="30" x14ac:dyDescent="0.2">
      <c r="F137" s="91" t="s">
        <v>1447</v>
      </c>
      <c r="G137" s="91"/>
      <c r="H137" s="90"/>
      <c r="I137" s="89"/>
      <c r="J137" s="97"/>
    </row>
    <row r="138" spans="6:14" ht="30" x14ac:dyDescent="0.2">
      <c r="F138" s="91" t="s">
        <v>1448</v>
      </c>
      <c r="G138" s="91"/>
      <c r="H138" s="90"/>
      <c r="I138" s="89"/>
      <c r="J138" s="97"/>
    </row>
    <row r="139" spans="6:14" ht="30" x14ac:dyDescent="0.2">
      <c r="F139" s="91" t="s">
        <v>1449</v>
      </c>
      <c r="G139" s="91"/>
      <c r="H139" s="90"/>
      <c r="I139" s="89"/>
      <c r="J139" s="97"/>
    </row>
    <row r="140" spans="6:14" ht="30" x14ac:dyDescent="0.2">
      <c r="F140" s="91" t="s">
        <v>1450</v>
      </c>
      <c r="G140" s="91"/>
      <c r="H140" s="90"/>
      <c r="I140" s="89"/>
      <c r="J140" s="97"/>
    </row>
    <row r="141" spans="6:14" ht="30" x14ac:dyDescent="0.2">
      <c r="F141" s="91" t="s">
        <v>1451</v>
      </c>
      <c r="G141" s="91"/>
      <c r="H141" s="90"/>
      <c r="I141" s="89"/>
      <c r="J141" s="97"/>
    </row>
    <row r="142" spans="6:14" ht="30" x14ac:dyDescent="0.2">
      <c r="F142" s="91" t="s">
        <v>1452</v>
      </c>
      <c r="G142" s="91"/>
      <c r="H142" s="90"/>
      <c r="I142" s="89"/>
      <c r="J142" s="97"/>
    </row>
    <row r="143" spans="6:14" ht="30" x14ac:dyDescent="0.2">
      <c r="F143" s="91" t="s">
        <v>1453</v>
      </c>
      <c r="G143" s="91"/>
      <c r="H143" s="90"/>
      <c r="I143" s="89"/>
      <c r="J143" s="97"/>
    </row>
    <row r="144" spans="6:14" ht="30" x14ac:dyDescent="0.2">
      <c r="F144" s="91" t="s">
        <v>1467</v>
      </c>
      <c r="G144" s="91"/>
      <c r="H144" s="90"/>
      <c r="I144" s="89"/>
      <c r="J144" s="97"/>
    </row>
    <row r="145" spans="6:10" ht="30" x14ac:dyDescent="0.2">
      <c r="F145" s="91" t="s">
        <v>1468</v>
      </c>
      <c r="G145" s="91"/>
      <c r="H145" s="90"/>
      <c r="I145" s="89"/>
      <c r="J145" s="97"/>
    </row>
    <row r="146" spans="6:10" ht="30" x14ac:dyDescent="0.2">
      <c r="F146" s="91" t="s">
        <v>1469</v>
      </c>
      <c r="G146" s="91"/>
      <c r="H146" s="90"/>
      <c r="I146" s="89"/>
      <c r="J146" s="97"/>
    </row>
    <row r="147" spans="6:10" ht="30" x14ac:dyDescent="0.2">
      <c r="F147" s="91" t="s">
        <v>1470</v>
      </c>
      <c r="G147" s="91"/>
      <c r="H147" s="90"/>
      <c r="I147" s="89"/>
      <c r="J147" s="97"/>
    </row>
    <row r="148" spans="6:10" ht="45" x14ac:dyDescent="0.2">
      <c r="F148" s="91" t="s">
        <v>1471</v>
      </c>
      <c r="G148" s="91"/>
      <c r="H148" s="90"/>
      <c r="I148" s="89"/>
      <c r="J148" s="97"/>
    </row>
    <row r="149" spans="6:10" ht="30" x14ac:dyDescent="0.2">
      <c r="F149" s="91" t="s">
        <v>1472</v>
      </c>
      <c r="G149" s="91"/>
      <c r="H149" s="90"/>
      <c r="I149" s="89"/>
      <c r="J149" s="97"/>
    </row>
    <row r="150" spans="6:10" ht="30" x14ac:dyDescent="0.2">
      <c r="F150" s="91" t="s">
        <v>1473</v>
      </c>
      <c r="G150" s="91"/>
      <c r="H150" s="90"/>
      <c r="I150" s="89"/>
      <c r="J150" s="97"/>
    </row>
    <row r="151" spans="6:10" ht="30" x14ac:dyDescent="0.2">
      <c r="F151" s="91" t="s">
        <v>1474</v>
      </c>
      <c r="G151" s="91"/>
      <c r="H151" s="90"/>
      <c r="I151" s="89"/>
      <c r="J151" s="97"/>
    </row>
    <row r="152" spans="6:10" ht="30" x14ac:dyDescent="0.2">
      <c r="F152" s="91" t="s">
        <v>1475</v>
      </c>
      <c r="G152" s="91"/>
      <c r="H152" s="90"/>
      <c r="I152" s="89"/>
      <c r="J152" s="97"/>
    </row>
    <row r="153" spans="6:10" ht="30" x14ac:dyDescent="0.2">
      <c r="F153" s="91" t="s">
        <v>1476</v>
      </c>
      <c r="G153" s="91"/>
      <c r="H153" s="90"/>
      <c r="I153" s="89"/>
      <c r="J153" s="97"/>
    </row>
    <row r="154" spans="6:10" ht="30" x14ac:dyDescent="0.2">
      <c r="F154" s="91" t="s">
        <v>1477</v>
      </c>
      <c r="G154" s="91"/>
      <c r="H154" s="90"/>
      <c r="I154" s="89"/>
      <c r="J154" s="97"/>
    </row>
    <row r="155" spans="6:10" ht="30" x14ac:dyDescent="0.2">
      <c r="F155" s="91" t="s">
        <v>1478</v>
      </c>
      <c r="G155" s="91"/>
      <c r="H155" s="90"/>
      <c r="I155" s="89"/>
      <c r="J155" s="97"/>
    </row>
    <row r="156" spans="6:10" ht="30" x14ac:dyDescent="0.2">
      <c r="F156" s="91" t="s">
        <v>1490</v>
      </c>
      <c r="G156" s="91"/>
      <c r="H156" s="90"/>
      <c r="I156" s="89"/>
      <c r="J156" s="97"/>
    </row>
    <row r="157" spans="6:10" ht="30" x14ac:dyDescent="0.2">
      <c r="F157" s="91" t="s">
        <v>1491</v>
      </c>
      <c r="G157" s="91"/>
      <c r="H157" s="90"/>
      <c r="I157" s="89"/>
      <c r="J157" s="97"/>
    </row>
    <row r="158" spans="6:10" ht="30" x14ac:dyDescent="0.2">
      <c r="F158" s="91" t="s">
        <v>1492</v>
      </c>
      <c r="G158" s="91"/>
      <c r="H158" s="90"/>
      <c r="I158" s="89"/>
      <c r="J158" s="97"/>
    </row>
    <row r="159" spans="6:10" ht="30" x14ac:dyDescent="0.2">
      <c r="F159" s="91" t="s">
        <v>1493</v>
      </c>
      <c r="G159" s="91"/>
      <c r="H159" s="90"/>
      <c r="I159" s="89"/>
      <c r="J159" s="97"/>
    </row>
    <row r="160" spans="6:10" ht="30" x14ac:dyDescent="0.2">
      <c r="F160" s="91" t="s">
        <v>1494</v>
      </c>
      <c r="G160" s="91"/>
      <c r="H160" s="90"/>
      <c r="I160" s="89"/>
      <c r="J160" s="97"/>
    </row>
    <row r="161" spans="6:10" ht="30" x14ac:dyDescent="0.2">
      <c r="F161" s="91" t="s">
        <v>1495</v>
      </c>
      <c r="G161" s="91"/>
      <c r="H161" s="90"/>
      <c r="I161" s="89"/>
      <c r="J161" s="97"/>
    </row>
    <row r="162" spans="6:10" ht="30" x14ac:dyDescent="0.2">
      <c r="F162" s="91" t="s">
        <v>1496</v>
      </c>
      <c r="G162" s="91"/>
      <c r="H162" s="90"/>
      <c r="I162" s="89"/>
      <c r="J162" s="97"/>
    </row>
    <row r="163" spans="6:10" ht="30" x14ac:dyDescent="0.2">
      <c r="F163" s="91" t="s">
        <v>1497</v>
      </c>
      <c r="G163" s="91"/>
      <c r="H163" s="90"/>
      <c r="I163" s="89"/>
      <c r="J163" s="97"/>
    </row>
    <row r="164" spans="6:10" ht="30" x14ac:dyDescent="0.2">
      <c r="F164" s="91" t="s">
        <v>1498</v>
      </c>
      <c r="G164" s="91"/>
      <c r="H164" s="90"/>
      <c r="I164" s="89"/>
      <c r="J164" s="97"/>
    </row>
    <row r="165" spans="6:10" ht="30" x14ac:dyDescent="0.2">
      <c r="F165" s="91" t="s">
        <v>1499</v>
      </c>
      <c r="G165" s="91"/>
      <c r="H165" s="90"/>
      <c r="I165" s="89"/>
      <c r="J165" s="97"/>
    </row>
    <row r="166" spans="6:10" ht="30" x14ac:dyDescent="0.2">
      <c r="F166" s="91" t="s">
        <v>1500</v>
      </c>
      <c r="G166" s="91"/>
      <c r="H166" s="90"/>
      <c r="I166" s="89"/>
      <c r="J166" s="97"/>
    </row>
    <row r="167" spans="6:10" ht="30" x14ac:dyDescent="0.2">
      <c r="F167" s="91" t="s">
        <v>1501</v>
      </c>
      <c r="G167" s="91"/>
      <c r="H167" s="90"/>
      <c r="I167" s="89"/>
      <c r="J167" s="97"/>
    </row>
    <row r="168" spans="6:10" ht="30" x14ac:dyDescent="0.2">
      <c r="F168" s="91" t="s">
        <v>1502</v>
      </c>
      <c r="G168" s="91"/>
      <c r="H168" s="90"/>
      <c r="I168" s="89"/>
      <c r="J168" s="97"/>
    </row>
    <row r="169" spans="6:10" ht="30" x14ac:dyDescent="0.2">
      <c r="F169" s="91" t="s">
        <v>1503</v>
      </c>
      <c r="G169" s="91"/>
      <c r="H169" s="90"/>
      <c r="I169" s="89"/>
      <c r="J169" s="97"/>
    </row>
    <row r="170" spans="6:10" ht="30" x14ac:dyDescent="0.2">
      <c r="F170" s="91" t="s">
        <v>1513</v>
      </c>
      <c r="G170" s="91"/>
      <c r="H170" s="90"/>
      <c r="I170" s="89"/>
      <c r="J170" s="97"/>
    </row>
    <row r="171" spans="6:10" ht="30" x14ac:dyDescent="0.2">
      <c r="F171" s="91" t="s">
        <v>1514</v>
      </c>
      <c r="G171" s="91"/>
      <c r="H171" s="90"/>
      <c r="I171" s="89"/>
      <c r="J171" s="97"/>
    </row>
    <row r="172" spans="6:10" ht="30" x14ac:dyDescent="0.2">
      <c r="F172" s="91" t="s">
        <v>1515</v>
      </c>
      <c r="G172" s="91"/>
      <c r="H172" s="90"/>
      <c r="I172" s="89"/>
      <c r="J172" s="97"/>
    </row>
    <row r="173" spans="6:10" ht="30" x14ac:dyDescent="0.2">
      <c r="F173" s="91" t="s">
        <v>1516</v>
      </c>
      <c r="G173" s="91"/>
      <c r="H173" s="90"/>
      <c r="I173" s="89"/>
      <c r="J173" s="97"/>
    </row>
    <row r="174" spans="6:10" ht="30" x14ac:dyDescent="0.2">
      <c r="F174" s="91" t="s">
        <v>1517</v>
      </c>
      <c r="G174" s="91"/>
      <c r="H174" s="90"/>
      <c r="I174" s="89"/>
      <c r="J174" s="97"/>
    </row>
    <row r="175" spans="6:10" ht="30" x14ac:dyDescent="0.2">
      <c r="F175" s="91" t="s">
        <v>1518</v>
      </c>
      <c r="G175" s="91"/>
      <c r="H175" s="90"/>
      <c r="I175" s="89"/>
      <c r="J175" s="97"/>
    </row>
    <row r="176" spans="6:10" ht="30" x14ac:dyDescent="0.2">
      <c r="F176" s="91" t="s">
        <v>1519</v>
      </c>
      <c r="G176" s="91"/>
      <c r="H176" s="90"/>
      <c r="I176" s="89"/>
      <c r="J176" s="97"/>
    </row>
    <row r="177" spans="6:10" ht="30" x14ac:dyDescent="0.2">
      <c r="F177" s="91" t="s">
        <v>1520</v>
      </c>
      <c r="G177" s="91"/>
      <c r="H177" s="90"/>
      <c r="I177" s="89"/>
      <c r="J177" s="97"/>
    </row>
    <row r="178" spans="6:10" ht="30" x14ac:dyDescent="0.2">
      <c r="F178" s="91" t="s">
        <v>1521</v>
      </c>
      <c r="G178" s="91"/>
      <c r="H178" s="90"/>
      <c r="I178" s="89"/>
      <c r="J178" s="97"/>
    </row>
    <row r="179" spans="6:10" ht="30" x14ac:dyDescent="0.2">
      <c r="F179" s="91" t="s">
        <v>1522</v>
      </c>
      <c r="G179" s="91"/>
      <c r="H179" s="90"/>
      <c r="I179" s="89"/>
      <c r="J179" s="97"/>
    </row>
    <row r="180" spans="6:10" ht="30" x14ac:dyDescent="0.2">
      <c r="F180" s="91" t="s">
        <v>1454</v>
      </c>
      <c r="G180" s="91"/>
      <c r="H180" s="90"/>
      <c r="I180" s="89"/>
      <c r="J180" s="97"/>
    </row>
    <row r="181" spans="6:10" ht="30" x14ac:dyDescent="0.2">
      <c r="F181" s="91" t="s">
        <v>1523</v>
      </c>
      <c r="G181" s="91"/>
      <c r="H181" s="90"/>
      <c r="I181" s="89"/>
      <c r="J181" s="97"/>
    </row>
    <row r="182" spans="6:10" ht="30" x14ac:dyDescent="0.2">
      <c r="F182" s="91" t="s">
        <v>1524</v>
      </c>
      <c r="G182" s="91"/>
      <c r="H182" s="90"/>
      <c r="I182" s="89"/>
      <c r="J182" s="97"/>
    </row>
    <row r="183" spans="6:10" ht="30" x14ac:dyDescent="0.2">
      <c r="F183" s="91" t="s">
        <v>1525</v>
      </c>
      <c r="G183" s="91"/>
      <c r="H183" s="90"/>
      <c r="I183" s="89"/>
      <c r="J183" s="97"/>
    </row>
    <row r="184" spans="6:10" ht="30" x14ac:dyDescent="0.2">
      <c r="F184" s="91" t="s">
        <v>1455</v>
      </c>
      <c r="G184" s="91"/>
      <c r="H184" s="90"/>
      <c r="I184" s="89"/>
      <c r="J184" s="97"/>
    </row>
    <row r="185" spans="6:10" ht="30" x14ac:dyDescent="0.2">
      <c r="F185" s="91" t="s">
        <v>1456</v>
      </c>
      <c r="G185" s="91"/>
      <c r="H185" s="90"/>
      <c r="I185" s="89"/>
      <c r="J185" s="97"/>
    </row>
    <row r="186" spans="6:10" ht="30" x14ac:dyDescent="0.2">
      <c r="F186" s="91" t="s">
        <v>1457</v>
      </c>
      <c r="G186" s="91"/>
      <c r="H186" s="90"/>
      <c r="I186" s="89"/>
      <c r="J186" s="97"/>
    </row>
    <row r="187" spans="6:10" ht="30" x14ac:dyDescent="0.2">
      <c r="F187" s="91" t="s">
        <v>1458</v>
      </c>
      <c r="G187" s="91"/>
      <c r="H187" s="90"/>
      <c r="I187" s="89"/>
      <c r="J187" s="97"/>
    </row>
    <row r="188" spans="6:10" ht="30" x14ac:dyDescent="0.2">
      <c r="F188" s="91" t="s">
        <v>1459</v>
      </c>
      <c r="G188" s="91"/>
      <c r="H188" s="90"/>
      <c r="I188" s="89"/>
      <c r="J188" s="97"/>
    </row>
    <row r="189" spans="6:10" ht="30" x14ac:dyDescent="0.2">
      <c r="F189" s="91" t="s">
        <v>1460</v>
      </c>
      <c r="G189" s="91"/>
      <c r="H189" s="90"/>
      <c r="I189" s="89"/>
      <c r="J189" s="97"/>
    </row>
    <row r="190" spans="6:10" ht="30" x14ac:dyDescent="0.2">
      <c r="F190" s="91" t="s">
        <v>1461</v>
      </c>
      <c r="G190" s="91"/>
      <c r="H190" s="90"/>
      <c r="I190" s="89"/>
      <c r="J190" s="97"/>
    </row>
    <row r="191" spans="6:10" ht="30" x14ac:dyDescent="0.2">
      <c r="F191" s="91" t="s">
        <v>1462</v>
      </c>
      <c r="G191" s="91"/>
      <c r="H191" s="90"/>
      <c r="I191" s="89"/>
      <c r="J191" s="97"/>
    </row>
    <row r="192" spans="6:10" ht="30" x14ac:dyDescent="0.2">
      <c r="F192" s="91" t="s">
        <v>1463</v>
      </c>
      <c r="G192" s="91"/>
      <c r="H192" s="90"/>
      <c r="I192" s="89"/>
      <c r="J192" s="97"/>
    </row>
    <row r="193" spans="6:10" ht="30" x14ac:dyDescent="0.2">
      <c r="F193" s="91" t="s">
        <v>1464</v>
      </c>
      <c r="G193" s="91"/>
      <c r="H193" s="90"/>
      <c r="I193" s="89"/>
      <c r="J193" s="97"/>
    </row>
    <row r="194" spans="6:10" ht="45" x14ac:dyDescent="0.2">
      <c r="F194" s="91" t="s">
        <v>1465</v>
      </c>
      <c r="G194" s="91"/>
      <c r="H194" s="90"/>
      <c r="I194" s="89"/>
      <c r="J194" s="97"/>
    </row>
    <row r="195" spans="6:10" ht="45" x14ac:dyDescent="0.2">
      <c r="F195" s="91" t="s">
        <v>1466</v>
      </c>
      <c r="G195" s="91"/>
      <c r="H195" s="90"/>
      <c r="I195" s="89"/>
      <c r="J195" s="97"/>
    </row>
    <row r="196" spans="6:10" ht="30" x14ac:dyDescent="0.2">
      <c r="F196" s="91" t="s">
        <v>1479</v>
      </c>
      <c r="G196" s="91"/>
      <c r="H196" s="90"/>
      <c r="I196" s="89"/>
      <c r="J196" s="97"/>
    </row>
    <row r="197" spans="6:10" ht="30" x14ac:dyDescent="0.2">
      <c r="F197" s="91" t="s">
        <v>1480</v>
      </c>
      <c r="G197" s="91"/>
      <c r="H197" s="90"/>
      <c r="I197" s="89"/>
      <c r="J197" s="97"/>
    </row>
    <row r="198" spans="6:10" ht="45" x14ac:dyDescent="0.2">
      <c r="F198" s="91" t="s">
        <v>1481</v>
      </c>
      <c r="G198" s="91"/>
      <c r="H198" s="90"/>
      <c r="I198" s="89"/>
      <c r="J198" s="97"/>
    </row>
    <row r="199" spans="6:10" ht="30" x14ac:dyDescent="0.2">
      <c r="F199" s="91" t="s">
        <v>1482</v>
      </c>
      <c r="G199" s="91"/>
      <c r="H199" s="90"/>
      <c r="I199" s="89"/>
      <c r="J199" s="97"/>
    </row>
    <row r="200" spans="6:10" ht="30" x14ac:dyDescent="0.2">
      <c r="F200" s="91" t="s">
        <v>1483</v>
      </c>
      <c r="G200" s="91"/>
      <c r="H200" s="90"/>
      <c r="I200" s="89"/>
      <c r="J200" s="97"/>
    </row>
    <row r="201" spans="6:10" ht="30" x14ac:dyDescent="0.2">
      <c r="F201" s="91" t="s">
        <v>1484</v>
      </c>
      <c r="G201" s="91"/>
      <c r="H201" s="90"/>
      <c r="I201" s="89"/>
      <c r="J201" s="97"/>
    </row>
    <row r="202" spans="6:10" ht="30" x14ac:dyDescent="0.2">
      <c r="F202" s="91" t="s">
        <v>1485</v>
      </c>
      <c r="G202" s="91"/>
      <c r="H202" s="90"/>
      <c r="I202" s="89"/>
      <c r="J202" s="97"/>
    </row>
    <row r="203" spans="6:10" ht="30" x14ac:dyDescent="0.2">
      <c r="F203" s="91" t="s">
        <v>1486</v>
      </c>
      <c r="G203" s="91"/>
      <c r="H203" s="90"/>
      <c r="I203" s="89"/>
      <c r="J203" s="97"/>
    </row>
    <row r="204" spans="6:10" ht="30" x14ac:dyDescent="0.2">
      <c r="F204" s="91" t="s">
        <v>1487</v>
      </c>
      <c r="G204" s="91"/>
      <c r="H204" s="90"/>
      <c r="I204" s="89"/>
      <c r="J204" s="97"/>
    </row>
    <row r="205" spans="6:10" ht="30" x14ac:dyDescent="0.2">
      <c r="F205" s="91" t="s">
        <v>1488</v>
      </c>
      <c r="G205" s="91"/>
      <c r="H205" s="90"/>
      <c r="I205" s="89"/>
      <c r="J205" s="97"/>
    </row>
    <row r="206" spans="6:10" ht="30" x14ac:dyDescent="0.2">
      <c r="F206" s="91" t="s">
        <v>1489</v>
      </c>
      <c r="G206" s="91"/>
      <c r="H206" s="90"/>
      <c r="I206" s="89"/>
      <c r="J206" s="97"/>
    </row>
    <row r="207" spans="6:10" ht="30" x14ac:dyDescent="0.2">
      <c r="F207" s="91" t="s">
        <v>1504</v>
      </c>
      <c r="G207" s="91"/>
      <c r="H207" s="90"/>
      <c r="I207" s="89"/>
      <c r="J207" s="97"/>
    </row>
    <row r="208" spans="6:10" ht="30" x14ac:dyDescent="0.2">
      <c r="F208" s="91" t="s">
        <v>1505</v>
      </c>
      <c r="G208" s="91"/>
      <c r="H208" s="90"/>
      <c r="I208" s="89"/>
      <c r="J208" s="97"/>
    </row>
    <row r="209" spans="6:10" ht="30" x14ac:dyDescent="0.2">
      <c r="F209" s="91" t="s">
        <v>1506</v>
      </c>
      <c r="G209" s="91"/>
      <c r="H209" s="90"/>
      <c r="I209" s="89"/>
      <c r="J209" s="97"/>
    </row>
    <row r="210" spans="6:10" ht="30" x14ac:dyDescent="0.2">
      <c r="F210" s="91" t="s">
        <v>1507</v>
      </c>
      <c r="G210" s="91"/>
      <c r="H210" s="90"/>
      <c r="I210" s="89"/>
      <c r="J210" s="97"/>
    </row>
    <row r="211" spans="6:10" ht="30" x14ac:dyDescent="0.2">
      <c r="F211" s="91" t="s">
        <v>1508</v>
      </c>
      <c r="G211" s="91"/>
      <c r="H211" s="90"/>
      <c r="I211" s="89"/>
      <c r="J211" s="97"/>
    </row>
    <row r="212" spans="6:10" ht="30" x14ac:dyDescent="0.2">
      <c r="F212" s="91" t="s">
        <v>1509</v>
      </c>
      <c r="G212" s="91"/>
    </row>
    <row r="213" spans="6:10" ht="30" x14ac:dyDescent="0.2">
      <c r="F213" s="91" t="s">
        <v>1510</v>
      </c>
    </row>
    <row r="214" spans="6:10" ht="45" x14ac:dyDescent="0.2">
      <c r="F214" s="91" t="s">
        <v>1511</v>
      </c>
    </row>
    <row r="215" spans="6:10" ht="45" x14ac:dyDescent="0.2">
      <c r="F215" s="91" t="s">
        <v>1512</v>
      </c>
    </row>
    <row r="216" spans="6:10" ht="30" x14ac:dyDescent="0.2">
      <c r="F216" s="91" t="s">
        <v>1526</v>
      </c>
    </row>
  </sheetData>
  <phoneticPr fontId="5" type="noConversion"/>
  <pageMargins left="0.7" right="0.7" top="0.75" bottom="0.75" header="0.3" footer="0.3"/>
  <pageSetup paperSize="9" orientation="portrait" horizontalDpi="0" verticalDpi="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DD758E-6A20-BE42-AC3E-892EF36E3436}">
  <dimension ref="A1:K53"/>
  <sheetViews>
    <sheetView workbookViewId="0">
      <selection activeCell="G53" sqref="G53:H53"/>
    </sheetView>
  </sheetViews>
  <sheetFormatPr baseColWidth="10" defaultRowHeight="16" x14ac:dyDescent="0.2"/>
  <cols>
    <col min="1" max="1" width="10.83203125" style="118"/>
    <col min="2" max="2" width="29.33203125" style="118" customWidth="1"/>
    <col min="3" max="3" width="10.83203125" style="118"/>
    <col min="4" max="4" width="48.6640625" style="118" customWidth="1"/>
    <col min="5" max="5" width="21.83203125" style="118" customWidth="1"/>
    <col min="6" max="8" width="10.83203125" style="118"/>
    <col min="9" max="9" width="81.6640625" style="118" customWidth="1"/>
    <col min="10" max="10" width="21" style="118" customWidth="1"/>
    <col min="11" max="16384" width="10.83203125" style="118"/>
  </cols>
  <sheetData>
    <row r="1" spans="1:11" ht="40" x14ac:dyDescent="0.2">
      <c r="A1" s="133" t="s">
        <v>1550</v>
      </c>
      <c r="B1" s="133" t="s">
        <v>1551</v>
      </c>
      <c r="C1" s="133" t="s">
        <v>1552</v>
      </c>
      <c r="D1" s="133" t="s">
        <v>1553</v>
      </c>
      <c r="E1" s="133" t="s">
        <v>1554</v>
      </c>
      <c r="F1" s="133" t="s">
        <v>1555</v>
      </c>
      <c r="G1" s="133" t="s">
        <v>1556</v>
      </c>
      <c r="H1" s="133" t="s">
        <v>1557</v>
      </c>
      <c r="I1" s="134" t="s">
        <v>1636</v>
      </c>
    </row>
    <row r="2" spans="1:11" ht="98" customHeight="1" x14ac:dyDescent="0.2">
      <c r="A2" s="118" t="s">
        <v>1014</v>
      </c>
      <c r="B2" s="127" t="s">
        <v>972</v>
      </c>
      <c r="C2" s="118" t="s">
        <v>1021</v>
      </c>
      <c r="D2" s="126" t="s">
        <v>1645</v>
      </c>
      <c r="E2" s="82" t="s">
        <v>1026</v>
      </c>
      <c r="F2" s="81" t="s">
        <v>1239</v>
      </c>
      <c r="I2" s="135" t="str">
        <f t="shared" ref="I2:I7" si="0">K2&amp;J2</f>
        <v>https://www.sodiff-mail.cloud/configurateur/images/1V/1V.png</v>
      </c>
      <c r="J2" s="118" t="s">
        <v>1638</v>
      </c>
      <c r="K2" s="135" t="s">
        <v>1637</v>
      </c>
    </row>
    <row r="3" spans="1:11" ht="98" customHeight="1" x14ac:dyDescent="0.2">
      <c r="A3" s="118" t="s">
        <v>1014</v>
      </c>
      <c r="B3" s="127" t="s">
        <v>972</v>
      </c>
      <c r="C3" s="118" t="s">
        <v>1021</v>
      </c>
      <c r="D3" s="126" t="s">
        <v>1645</v>
      </c>
      <c r="E3" s="82" t="s">
        <v>1026</v>
      </c>
      <c r="F3" s="81" t="s">
        <v>1240</v>
      </c>
      <c r="I3" s="135" t="str">
        <f t="shared" si="0"/>
        <v>https://www.sodiff-mail.cloud/configurateur/images/1V/1V_PG.png</v>
      </c>
      <c r="J3" s="118" t="s">
        <v>1646</v>
      </c>
      <c r="K3" s="135" t="s">
        <v>1637</v>
      </c>
    </row>
    <row r="4" spans="1:11" ht="98" customHeight="1" x14ac:dyDescent="0.2">
      <c r="A4" s="118" t="s">
        <v>1014</v>
      </c>
      <c r="B4" s="127" t="s">
        <v>972</v>
      </c>
      <c r="C4" s="118" t="s">
        <v>1021</v>
      </c>
      <c r="D4" s="126" t="s">
        <v>1645</v>
      </c>
      <c r="E4" s="82" t="s">
        <v>1026</v>
      </c>
      <c r="F4" s="81" t="s">
        <v>1241</v>
      </c>
      <c r="I4" s="135" t="str">
        <f t="shared" si="0"/>
        <v>https://www.sodiff-mail.cloud/configurateur/images/1V/1V_PD.png</v>
      </c>
      <c r="J4" s="118" t="s">
        <v>1647</v>
      </c>
      <c r="K4" s="135" t="s">
        <v>1637</v>
      </c>
    </row>
    <row r="5" spans="1:11" ht="98" customHeight="1" x14ac:dyDescent="0.2">
      <c r="A5" s="118" t="s">
        <v>1014</v>
      </c>
      <c r="B5" s="127" t="s">
        <v>973</v>
      </c>
      <c r="C5" s="118" t="s">
        <v>1021</v>
      </c>
      <c r="D5" s="126" t="s">
        <v>1648</v>
      </c>
      <c r="E5" s="82" t="s">
        <v>1026</v>
      </c>
      <c r="F5" s="81" t="s">
        <v>1239</v>
      </c>
      <c r="I5" s="135" t="str">
        <f t="shared" si="0"/>
        <v>https://www.sodiff-mail.cloud/configurateur/images/2V/2V.png</v>
      </c>
      <c r="J5" s="118" t="s">
        <v>1649</v>
      </c>
      <c r="K5" s="135" t="s">
        <v>1643</v>
      </c>
    </row>
    <row r="6" spans="1:11" ht="98" customHeight="1" x14ac:dyDescent="0.2">
      <c r="A6" s="118" t="s">
        <v>1014</v>
      </c>
      <c r="B6" s="127" t="s">
        <v>973</v>
      </c>
      <c r="C6" s="118" t="s">
        <v>1021</v>
      </c>
      <c r="D6" s="126" t="s">
        <v>1648</v>
      </c>
      <c r="E6" s="82" t="s">
        <v>1026</v>
      </c>
      <c r="F6" s="81" t="s">
        <v>1240</v>
      </c>
      <c r="I6" s="135" t="str">
        <f t="shared" si="0"/>
        <v>https://www.sodiff-mail.cloud/configurateur/images/2V/2V_PG.png</v>
      </c>
      <c r="J6" s="118" t="s">
        <v>1651</v>
      </c>
      <c r="K6" s="135" t="s">
        <v>1643</v>
      </c>
    </row>
    <row r="7" spans="1:11" ht="98" customHeight="1" x14ac:dyDescent="0.2">
      <c r="A7" s="118" t="s">
        <v>1014</v>
      </c>
      <c r="B7" s="127" t="s">
        <v>973</v>
      </c>
      <c r="C7" s="118" t="s">
        <v>1021</v>
      </c>
      <c r="D7" s="126" t="s">
        <v>1648</v>
      </c>
      <c r="E7" s="82" t="s">
        <v>1026</v>
      </c>
      <c r="F7" s="81" t="s">
        <v>1241</v>
      </c>
      <c r="I7" s="135" t="str">
        <f t="shared" si="0"/>
        <v>https://www.sodiff-mail.cloud/configurateur/images/2V/2V_PD.png</v>
      </c>
      <c r="J7" s="118" t="s">
        <v>1650</v>
      </c>
      <c r="K7" s="135" t="s">
        <v>1643</v>
      </c>
    </row>
    <row r="19" spans="1:11" x14ac:dyDescent="0.2">
      <c r="A19" s="118" t="s">
        <v>1020</v>
      </c>
      <c r="B19" s="127" t="s">
        <v>983</v>
      </c>
      <c r="I19" s="135" t="str">
        <f t="shared" ref="I19:I24" si="1">K19&amp;J19</f>
        <v>https://www.sodiff-mail.cloud/configurateur/images/Preview.png</v>
      </c>
      <c r="J19" s="118" t="s">
        <v>1640</v>
      </c>
      <c r="K19" s="135" t="s">
        <v>1639</v>
      </c>
    </row>
    <row r="20" spans="1:11" x14ac:dyDescent="0.2">
      <c r="A20" s="118" t="s">
        <v>1020</v>
      </c>
      <c r="B20" s="136" t="s">
        <v>1179</v>
      </c>
      <c r="I20" s="135" t="str">
        <f t="shared" si="1"/>
        <v>https://www.sodiff-mail.cloud/configurateur/images/Preview.png</v>
      </c>
      <c r="J20" s="118" t="s">
        <v>1640</v>
      </c>
      <c r="K20" s="135" t="s">
        <v>1639</v>
      </c>
    </row>
    <row r="21" spans="1:11" x14ac:dyDescent="0.2">
      <c r="A21" s="118" t="s">
        <v>1014</v>
      </c>
      <c r="B21" s="127" t="s">
        <v>972</v>
      </c>
      <c r="C21" s="118" t="s">
        <v>1021</v>
      </c>
      <c r="D21" s="118" t="s">
        <v>1644</v>
      </c>
      <c r="E21" s="82" t="s">
        <v>1026</v>
      </c>
      <c r="I21" s="135" t="str">
        <f t="shared" si="1"/>
        <v>https://www.sodiff-mail.cloud/configurateur/images/1V/1V_bap_techno.png</v>
      </c>
      <c r="J21" s="118" t="s">
        <v>1641</v>
      </c>
      <c r="K21" s="135" t="s">
        <v>1637</v>
      </c>
    </row>
    <row r="22" spans="1:11" x14ac:dyDescent="0.2">
      <c r="A22" s="118" t="s">
        <v>1014</v>
      </c>
      <c r="B22" s="127" t="s">
        <v>973</v>
      </c>
      <c r="C22" s="118" t="s">
        <v>1021</v>
      </c>
      <c r="D22" s="118" t="s">
        <v>1644</v>
      </c>
      <c r="E22" s="82" t="s">
        <v>1026</v>
      </c>
      <c r="I22" s="135" t="str">
        <f>K22&amp;J22</f>
        <v>https://www.sodiff-mail.cloud/configurateur/images/2V/2V_bap_techno.png</v>
      </c>
      <c r="J22" s="118" t="s">
        <v>1642</v>
      </c>
      <c r="K22" s="135" t="s">
        <v>1643</v>
      </c>
    </row>
    <row r="23" spans="1:11" ht="32" x14ac:dyDescent="0.2">
      <c r="A23" s="118" t="s">
        <v>1014</v>
      </c>
      <c r="B23" s="127" t="s">
        <v>973</v>
      </c>
      <c r="C23" s="118" t="s">
        <v>1021</v>
      </c>
      <c r="D23" s="118" t="s">
        <v>1644</v>
      </c>
      <c r="E23" s="82" t="s">
        <v>1026</v>
      </c>
      <c r="F23" s="81" t="s">
        <v>1240</v>
      </c>
      <c r="I23" s="135" t="str">
        <f t="shared" si="1"/>
        <v>https://www.sodiff-mail.cloud/configurateur/images/2V/2V_bap_techno_PG.png</v>
      </c>
      <c r="J23" s="118" t="s">
        <v>1652</v>
      </c>
      <c r="K23" s="135" t="s">
        <v>1643</v>
      </c>
    </row>
    <row r="24" spans="1:11" ht="32" x14ac:dyDescent="0.2">
      <c r="A24" s="118" t="s">
        <v>1014</v>
      </c>
      <c r="B24" s="127" t="s">
        <v>973</v>
      </c>
      <c r="C24" s="118" t="s">
        <v>1021</v>
      </c>
      <c r="D24" s="118" t="s">
        <v>1644</v>
      </c>
      <c r="E24" s="82" t="s">
        <v>1026</v>
      </c>
      <c r="F24" s="81" t="s">
        <v>1241</v>
      </c>
      <c r="I24" s="135" t="str">
        <f t="shared" si="1"/>
        <v>https://www.sodiff-mail.cloud/configurateur/images/2V/2V_bap_techno_PD.png</v>
      </c>
      <c r="J24" s="118" t="s">
        <v>1653</v>
      </c>
      <c r="K24" s="135" t="s">
        <v>1643</v>
      </c>
    </row>
    <row r="26" spans="1:11" x14ac:dyDescent="0.2">
      <c r="A26" s="118" t="s">
        <v>1028</v>
      </c>
      <c r="B26" s="118" t="s">
        <v>1325</v>
      </c>
      <c r="C26" s="118" t="s">
        <v>1021</v>
      </c>
      <c r="D26" s="118" t="s">
        <v>1572</v>
      </c>
      <c r="E26" s="118" t="s">
        <v>1014</v>
      </c>
      <c r="F26" s="118" t="s">
        <v>973</v>
      </c>
      <c r="I26" s="118" t="s">
        <v>1790</v>
      </c>
    </row>
    <row r="27" spans="1:11" x14ac:dyDescent="0.2">
      <c r="A27" s="118" t="s">
        <v>1028</v>
      </c>
      <c r="B27" s="118" t="s">
        <v>1325</v>
      </c>
      <c r="C27" s="118" t="s">
        <v>1021</v>
      </c>
      <c r="D27" s="118" t="s">
        <v>1573</v>
      </c>
      <c r="E27" s="118" t="s">
        <v>1014</v>
      </c>
      <c r="F27" s="118" t="s">
        <v>973</v>
      </c>
      <c r="I27" s="118" t="s">
        <v>1790</v>
      </c>
    </row>
    <row r="28" spans="1:11" x14ac:dyDescent="0.2">
      <c r="A28" s="118" t="s">
        <v>1028</v>
      </c>
      <c r="B28" s="118" t="s">
        <v>1325</v>
      </c>
      <c r="C28" s="118" t="s">
        <v>1021</v>
      </c>
      <c r="D28" s="118" t="s">
        <v>1575</v>
      </c>
      <c r="E28" s="118" t="s">
        <v>1014</v>
      </c>
      <c r="F28" s="118" t="s">
        <v>973</v>
      </c>
      <c r="I28" s="118" t="s">
        <v>1790</v>
      </c>
    </row>
    <row r="29" spans="1:11" x14ac:dyDescent="0.2">
      <c r="A29" s="118" t="s">
        <v>1028</v>
      </c>
      <c r="B29" s="118" t="s">
        <v>1325</v>
      </c>
      <c r="C29" s="118" t="s">
        <v>1021</v>
      </c>
      <c r="D29" s="118" t="s">
        <v>1577</v>
      </c>
      <c r="E29" s="118" t="s">
        <v>1014</v>
      </c>
      <c r="F29" s="118" t="s">
        <v>973</v>
      </c>
      <c r="I29" s="118" t="s">
        <v>1790</v>
      </c>
    </row>
    <row r="31" spans="1:11" ht="64" x14ac:dyDescent="0.2">
      <c r="A31" s="118" t="s">
        <v>1028</v>
      </c>
      <c r="B31" s="81" t="s">
        <v>1317</v>
      </c>
      <c r="C31" s="118" t="s">
        <v>1021</v>
      </c>
      <c r="D31" s="118" t="s">
        <v>1572</v>
      </c>
      <c r="E31" s="118" t="s">
        <v>1014</v>
      </c>
      <c r="F31" s="118" t="s">
        <v>973</v>
      </c>
      <c r="G31" s="82" t="s">
        <v>1026</v>
      </c>
      <c r="H31" s="81" t="s">
        <v>1239</v>
      </c>
      <c r="I31" s="135" t="str">
        <f t="shared" ref="I31:I38" si="2">K31&amp;J31</f>
        <v>https://www.sodiff-mail.cloud/configurateur/images/2V/2V_bap_techno_Pad_PD.png</v>
      </c>
      <c r="J31" s="118" t="s">
        <v>1792</v>
      </c>
      <c r="K31" s="135" t="s">
        <v>1643</v>
      </c>
    </row>
    <row r="32" spans="1:11" ht="64" x14ac:dyDescent="0.2">
      <c r="A32" s="118" t="s">
        <v>1028</v>
      </c>
      <c r="B32" s="81" t="s">
        <v>1317</v>
      </c>
      <c r="C32" s="118" t="s">
        <v>1021</v>
      </c>
      <c r="D32" s="118" t="s">
        <v>1573</v>
      </c>
      <c r="E32" s="118" t="s">
        <v>1014</v>
      </c>
      <c r="F32" s="118" t="s">
        <v>973</v>
      </c>
      <c r="G32" s="82" t="s">
        <v>1026</v>
      </c>
      <c r="H32" s="81" t="s">
        <v>1239</v>
      </c>
      <c r="I32" s="135" t="str">
        <f t="shared" si="2"/>
        <v>https://www.sodiff-mail.cloud/configurateur/images/2V/2V_bap_techno_Pad_PD.png</v>
      </c>
      <c r="J32" s="118" t="s">
        <v>1792</v>
      </c>
      <c r="K32" s="135" t="s">
        <v>1643</v>
      </c>
    </row>
    <row r="33" spans="1:11" ht="64" x14ac:dyDescent="0.2">
      <c r="A33" s="118" t="s">
        <v>1028</v>
      </c>
      <c r="B33" s="81" t="s">
        <v>1317</v>
      </c>
      <c r="C33" s="118" t="s">
        <v>1021</v>
      </c>
      <c r="D33" s="118" t="s">
        <v>1575</v>
      </c>
      <c r="E33" s="118" t="s">
        <v>1014</v>
      </c>
      <c r="F33" s="118" t="s">
        <v>973</v>
      </c>
      <c r="G33" s="82" t="s">
        <v>1026</v>
      </c>
      <c r="H33" s="81" t="s">
        <v>1239</v>
      </c>
      <c r="I33" s="135" t="str">
        <f t="shared" si="2"/>
        <v>https://www.sodiff-mail.cloud/configurateur/images/2V/2V_bap_techno_Pad_PD.png</v>
      </c>
      <c r="J33" s="118" t="s">
        <v>1792</v>
      </c>
      <c r="K33" s="135" t="s">
        <v>1643</v>
      </c>
    </row>
    <row r="34" spans="1:11" ht="64" x14ac:dyDescent="0.2">
      <c r="A34" s="118" t="s">
        <v>1028</v>
      </c>
      <c r="B34" s="81" t="s">
        <v>1317</v>
      </c>
      <c r="C34" s="118" t="s">
        <v>1021</v>
      </c>
      <c r="D34" s="118" t="s">
        <v>1577</v>
      </c>
      <c r="E34" s="118" t="s">
        <v>1014</v>
      </c>
      <c r="F34" s="118" t="s">
        <v>973</v>
      </c>
      <c r="G34" s="82" t="s">
        <v>1026</v>
      </c>
      <c r="H34" s="81" t="s">
        <v>1239</v>
      </c>
      <c r="I34" s="135" t="str">
        <f t="shared" si="2"/>
        <v>https://www.sodiff-mail.cloud/configurateur/images/2V/2V_bap_techno_Pad_PD.png</v>
      </c>
      <c r="J34" s="118" t="s">
        <v>1792</v>
      </c>
      <c r="K34" s="135" t="s">
        <v>1643</v>
      </c>
    </row>
    <row r="35" spans="1:11" ht="64" x14ac:dyDescent="0.2">
      <c r="A35" s="118" t="s">
        <v>1028</v>
      </c>
      <c r="B35" s="81" t="s">
        <v>1317</v>
      </c>
      <c r="C35" s="118" t="s">
        <v>1021</v>
      </c>
      <c r="D35" s="118" t="s">
        <v>1572</v>
      </c>
      <c r="E35" s="118" t="s">
        <v>1014</v>
      </c>
      <c r="F35" s="118" t="s">
        <v>973</v>
      </c>
      <c r="G35" s="82" t="s">
        <v>1026</v>
      </c>
      <c r="H35" s="81" t="s">
        <v>1240</v>
      </c>
      <c r="I35" s="135" t="str">
        <f t="shared" si="2"/>
        <v>https://www.sodiff-mail.cloud/configurateur/images/2V/2V_bap_techno_Pad_PG.png</v>
      </c>
      <c r="J35" s="118" t="s">
        <v>1791</v>
      </c>
      <c r="K35" s="135" t="s">
        <v>1643</v>
      </c>
    </row>
    <row r="36" spans="1:11" ht="64" x14ac:dyDescent="0.2">
      <c r="A36" s="118" t="s">
        <v>1028</v>
      </c>
      <c r="B36" s="81" t="s">
        <v>1317</v>
      </c>
      <c r="C36" s="118" t="s">
        <v>1021</v>
      </c>
      <c r="D36" s="118" t="s">
        <v>1573</v>
      </c>
      <c r="E36" s="118" t="s">
        <v>1014</v>
      </c>
      <c r="F36" s="118" t="s">
        <v>973</v>
      </c>
      <c r="G36" s="82" t="s">
        <v>1026</v>
      </c>
      <c r="H36" s="81" t="s">
        <v>1240</v>
      </c>
      <c r="I36" s="135" t="str">
        <f t="shared" si="2"/>
        <v>https://www.sodiff-mail.cloud/configurateur/images/2V/2V_bap_techno_Pad_PG.png</v>
      </c>
      <c r="J36" s="118" t="s">
        <v>1791</v>
      </c>
      <c r="K36" s="135" t="s">
        <v>1643</v>
      </c>
    </row>
    <row r="37" spans="1:11" ht="64" x14ac:dyDescent="0.2">
      <c r="A37" s="118" t="s">
        <v>1028</v>
      </c>
      <c r="B37" s="81" t="s">
        <v>1317</v>
      </c>
      <c r="C37" s="118" t="s">
        <v>1021</v>
      </c>
      <c r="D37" s="118" t="s">
        <v>1575</v>
      </c>
      <c r="E37" s="118" t="s">
        <v>1014</v>
      </c>
      <c r="F37" s="118" t="s">
        <v>973</v>
      </c>
      <c r="G37" s="82" t="s">
        <v>1026</v>
      </c>
      <c r="H37" s="81" t="s">
        <v>1240</v>
      </c>
      <c r="I37" s="135" t="str">
        <f t="shared" si="2"/>
        <v>https://www.sodiff-mail.cloud/configurateur/images/2V/2V_bap_techno_Pad_PG.png</v>
      </c>
      <c r="J37" s="118" t="s">
        <v>1791</v>
      </c>
      <c r="K37" s="135" t="s">
        <v>1643</v>
      </c>
    </row>
    <row r="38" spans="1:11" ht="64" x14ac:dyDescent="0.2">
      <c r="A38" s="118" t="s">
        <v>1028</v>
      </c>
      <c r="B38" s="81" t="s">
        <v>1317</v>
      </c>
      <c r="C38" s="118" t="s">
        <v>1021</v>
      </c>
      <c r="D38" s="118" t="s">
        <v>1577</v>
      </c>
      <c r="E38" s="118" t="s">
        <v>1014</v>
      </c>
      <c r="F38" s="118" t="s">
        <v>973</v>
      </c>
      <c r="G38" s="82" t="s">
        <v>1026</v>
      </c>
      <c r="H38" s="81" t="s">
        <v>1240</v>
      </c>
      <c r="I38" s="135" t="str">
        <f t="shared" si="2"/>
        <v>https://www.sodiff-mail.cloud/configurateur/images/2V/2V_bap_techno_Pad_PG.png</v>
      </c>
      <c r="J38" s="118" t="s">
        <v>1791</v>
      </c>
      <c r="K38" s="135" t="s">
        <v>1643</v>
      </c>
    </row>
    <row r="40" spans="1:11" ht="64" x14ac:dyDescent="0.2">
      <c r="A40" s="118" t="s">
        <v>1028</v>
      </c>
      <c r="B40" s="81" t="s">
        <v>1317</v>
      </c>
      <c r="C40" s="118" t="s">
        <v>1021</v>
      </c>
      <c r="D40" s="118" t="s">
        <v>1572</v>
      </c>
      <c r="E40" s="118" t="s">
        <v>1014</v>
      </c>
      <c r="F40" s="118" t="s">
        <v>973</v>
      </c>
      <c r="G40" s="82" t="s">
        <v>1026</v>
      </c>
      <c r="H40" s="81" t="s">
        <v>1241</v>
      </c>
      <c r="I40" s="135" t="str">
        <f t="shared" ref="I40:I43" si="3">K40&amp;J40</f>
        <v>https://www.sodiff-mail.cloud/configurateur/images/2V/2V_bap_techno_Pad_PD.png</v>
      </c>
      <c r="J40" s="118" t="s">
        <v>1792</v>
      </c>
      <c r="K40" s="135" t="s">
        <v>1643</v>
      </c>
    </row>
    <row r="41" spans="1:11" ht="64" x14ac:dyDescent="0.2">
      <c r="A41" s="118" t="s">
        <v>1028</v>
      </c>
      <c r="B41" s="81" t="s">
        <v>1317</v>
      </c>
      <c r="C41" s="118" t="s">
        <v>1021</v>
      </c>
      <c r="D41" s="118" t="s">
        <v>1573</v>
      </c>
      <c r="E41" s="118" t="s">
        <v>1014</v>
      </c>
      <c r="F41" s="118" t="s">
        <v>973</v>
      </c>
      <c r="G41" s="82" t="s">
        <v>1026</v>
      </c>
      <c r="H41" s="81" t="s">
        <v>1241</v>
      </c>
      <c r="I41" s="135" t="str">
        <f t="shared" si="3"/>
        <v>https://www.sodiff-mail.cloud/configurateur/images/2V/2V_bap_techno_Pad_PD.png</v>
      </c>
      <c r="J41" s="118" t="s">
        <v>1792</v>
      </c>
      <c r="K41" s="135" t="s">
        <v>1643</v>
      </c>
    </row>
    <row r="42" spans="1:11" ht="64" x14ac:dyDescent="0.2">
      <c r="A42" s="118" t="s">
        <v>1028</v>
      </c>
      <c r="B42" s="81" t="s">
        <v>1317</v>
      </c>
      <c r="C42" s="118" t="s">
        <v>1021</v>
      </c>
      <c r="D42" s="118" t="s">
        <v>1575</v>
      </c>
      <c r="E42" s="118" t="s">
        <v>1014</v>
      </c>
      <c r="F42" s="118" t="s">
        <v>973</v>
      </c>
      <c r="G42" s="82" t="s">
        <v>1026</v>
      </c>
      <c r="H42" s="81" t="s">
        <v>1241</v>
      </c>
      <c r="I42" s="135" t="str">
        <f t="shared" si="3"/>
        <v>https://www.sodiff-mail.cloud/configurateur/images/2V/2V_bap_techno_Pad_PD.png</v>
      </c>
      <c r="J42" s="118" t="s">
        <v>1792</v>
      </c>
      <c r="K42" s="135" t="s">
        <v>1643</v>
      </c>
    </row>
    <row r="43" spans="1:11" ht="64" x14ac:dyDescent="0.2">
      <c r="A43" s="118" t="s">
        <v>1028</v>
      </c>
      <c r="B43" s="81" t="s">
        <v>1317</v>
      </c>
      <c r="C43" s="118" t="s">
        <v>1021</v>
      </c>
      <c r="D43" s="118" t="s">
        <v>1577</v>
      </c>
      <c r="E43" s="118" t="s">
        <v>1014</v>
      </c>
      <c r="F43" s="118" t="s">
        <v>973</v>
      </c>
      <c r="G43" s="82" t="s">
        <v>1026</v>
      </c>
      <c r="H43" s="81" t="s">
        <v>1241</v>
      </c>
      <c r="I43" s="135" t="str">
        <f t="shared" si="3"/>
        <v>https://www.sodiff-mail.cloud/configurateur/images/2V/2V_bap_techno_Pad_PD.png</v>
      </c>
      <c r="J43" s="118" t="s">
        <v>1792</v>
      </c>
      <c r="K43" s="135" t="s">
        <v>1643</v>
      </c>
    </row>
    <row r="45" spans="1:11" ht="32" x14ac:dyDescent="0.2">
      <c r="A45" s="118" t="s">
        <v>1028</v>
      </c>
      <c r="B45" s="118" t="s">
        <v>1325</v>
      </c>
      <c r="C45" s="118" t="s">
        <v>1021</v>
      </c>
      <c r="D45" s="118" t="s">
        <v>1572</v>
      </c>
      <c r="E45" s="118" t="s">
        <v>1014</v>
      </c>
      <c r="F45" s="118" t="s">
        <v>973</v>
      </c>
      <c r="G45" s="82" t="s">
        <v>1026</v>
      </c>
      <c r="H45" s="81" t="s">
        <v>1241</v>
      </c>
      <c r="I45" s="118" t="s">
        <v>1790</v>
      </c>
    </row>
    <row r="46" spans="1:11" ht="32" x14ac:dyDescent="0.2">
      <c r="A46" s="118" t="s">
        <v>1028</v>
      </c>
      <c r="B46" s="118" t="s">
        <v>1325</v>
      </c>
      <c r="C46" s="118" t="s">
        <v>1021</v>
      </c>
      <c r="D46" s="118" t="s">
        <v>1573</v>
      </c>
      <c r="E46" s="118" t="s">
        <v>1014</v>
      </c>
      <c r="F46" s="118" t="s">
        <v>973</v>
      </c>
      <c r="G46" s="82" t="s">
        <v>1026</v>
      </c>
      <c r="H46" s="81" t="s">
        <v>1241</v>
      </c>
      <c r="I46" s="118" t="s">
        <v>1790</v>
      </c>
    </row>
    <row r="47" spans="1:11" ht="32" x14ac:dyDescent="0.2">
      <c r="A47" s="118" t="s">
        <v>1028</v>
      </c>
      <c r="B47" s="118" t="s">
        <v>1325</v>
      </c>
      <c r="C47" s="118" t="s">
        <v>1021</v>
      </c>
      <c r="D47" s="118" t="s">
        <v>1575</v>
      </c>
      <c r="E47" s="118" t="s">
        <v>1014</v>
      </c>
      <c r="F47" s="118" t="s">
        <v>973</v>
      </c>
      <c r="G47" s="82" t="s">
        <v>1026</v>
      </c>
      <c r="H47" s="81" t="s">
        <v>1241</v>
      </c>
      <c r="I47" s="118" t="s">
        <v>1790</v>
      </c>
    </row>
    <row r="48" spans="1:11" ht="32" x14ac:dyDescent="0.2">
      <c r="A48" s="118" t="s">
        <v>1028</v>
      </c>
      <c r="B48" s="118" t="s">
        <v>1325</v>
      </c>
      <c r="C48" s="118" t="s">
        <v>1021</v>
      </c>
      <c r="D48" s="118" t="s">
        <v>1577</v>
      </c>
      <c r="E48" s="118" t="s">
        <v>1014</v>
      </c>
      <c r="F48" s="118" t="s">
        <v>973</v>
      </c>
      <c r="G48" s="82" t="s">
        <v>1026</v>
      </c>
      <c r="H48" s="81" t="s">
        <v>1241</v>
      </c>
      <c r="I48" s="118" t="s">
        <v>1790</v>
      </c>
    </row>
    <row r="50" spans="1:9" ht="32" x14ac:dyDescent="0.2">
      <c r="A50" s="118" t="s">
        <v>1028</v>
      </c>
      <c r="B50" s="118" t="s">
        <v>1325</v>
      </c>
      <c r="C50" s="118" t="s">
        <v>1021</v>
      </c>
      <c r="D50" s="118" t="s">
        <v>1572</v>
      </c>
      <c r="E50" s="118" t="s">
        <v>1014</v>
      </c>
      <c r="F50" s="118" t="s">
        <v>973</v>
      </c>
      <c r="G50" s="82" t="s">
        <v>1026</v>
      </c>
      <c r="H50" s="81" t="s">
        <v>1240</v>
      </c>
      <c r="I50" s="118" t="s">
        <v>1790</v>
      </c>
    </row>
    <row r="51" spans="1:9" ht="32" x14ac:dyDescent="0.2">
      <c r="A51" s="118" t="s">
        <v>1028</v>
      </c>
      <c r="B51" s="118" t="s">
        <v>1325</v>
      </c>
      <c r="C51" s="118" t="s">
        <v>1021</v>
      </c>
      <c r="D51" s="118" t="s">
        <v>1573</v>
      </c>
      <c r="E51" s="118" t="s">
        <v>1014</v>
      </c>
      <c r="F51" s="118" t="s">
        <v>973</v>
      </c>
      <c r="G51" s="82" t="s">
        <v>1026</v>
      </c>
      <c r="H51" s="81" t="s">
        <v>1240</v>
      </c>
      <c r="I51" s="118" t="s">
        <v>1790</v>
      </c>
    </row>
    <row r="52" spans="1:9" ht="32" x14ac:dyDescent="0.2">
      <c r="A52" s="118" t="s">
        <v>1028</v>
      </c>
      <c r="B52" s="118" t="s">
        <v>1325</v>
      </c>
      <c r="C52" s="118" t="s">
        <v>1021</v>
      </c>
      <c r="D52" s="118" t="s">
        <v>1575</v>
      </c>
      <c r="E52" s="118" t="s">
        <v>1014</v>
      </c>
      <c r="F52" s="118" t="s">
        <v>973</v>
      </c>
      <c r="G52" s="82" t="s">
        <v>1026</v>
      </c>
      <c r="H52" s="81" t="s">
        <v>1240</v>
      </c>
      <c r="I52" s="118" t="s">
        <v>1790</v>
      </c>
    </row>
    <row r="53" spans="1:9" ht="32" x14ac:dyDescent="0.2">
      <c r="A53" s="118" t="s">
        <v>1028</v>
      </c>
      <c r="B53" s="118" t="s">
        <v>1325</v>
      </c>
      <c r="C53" s="118" t="s">
        <v>1021</v>
      </c>
      <c r="D53" s="118" t="s">
        <v>1577</v>
      </c>
      <c r="E53" s="118" t="s">
        <v>1014</v>
      </c>
      <c r="F53" s="118" t="s">
        <v>973</v>
      </c>
      <c r="G53" s="82" t="s">
        <v>1026</v>
      </c>
      <c r="H53" s="81" t="s">
        <v>1240</v>
      </c>
      <c r="I53" s="118" t="s">
        <v>1790</v>
      </c>
    </row>
  </sheetData>
  <hyperlinks>
    <hyperlink ref="K2" r:id="rId1" xr:uid="{A75F5BA1-E760-7B4E-8AD2-BFA1E71F29D2}"/>
    <hyperlink ref="K19" r:id="rId2" xr:uid="{251DB2C4-A5AC-3449-92C6-5B88E8FF2E1C}"/>
    <hyperlink ref="K20" r:id="rId3" xr:uid="{F5C5C6FB-CA8E-E943-9B55-C5F174AFF381}"/>
    <hyperlink ref="K21" r:id="rId4" xr:uid="{C1DFF028-5AF2-2C4C-A9F4-1C43F43405BC}"/>
    <hyperlink ref="K22" r:id="rId5" xr:uid="{56BA873B-5ED5-FF47-9C89-1B1DE6AE9AE0}"/>
    <hyperlink ref="K3" r:id="rId6" xr:uid="{D25C07E7-61CC-6C4A-BCD2-26CE60EF6DC3}"/>
    <hyperlink ref="K4" r:id="rId7" xr:uid="{85708D3D-09C5-DE43-BA48-E2A307A74AAC}"/>
    <hyperlink ref="K5" r:id="rId8" xr:uid="{3A463C8D-6AC1-E745-8009-974FAE862C09}"/>
    <hyperlink ref="K6" r:id="rId9" xr:uid="{DF640571-0DCD-2143-ACA1-ABBAF541ED30}"/>
    <hyperlink ref="K7" r:id="rId10" xr:uid="{A57A09CC-55A6-694F-966F-DB342F12668A}"/>
    <hyperlink ref="K23" r:id="rId11" xr:uid="{8B6FA795-70BE-394C-8A5F-880972E22F11}"/>
    <hyperlink ref="K24" r:id="rId12" xr:uid="{58052E5E-A824-E447-B289-7A9B5E71EFB7}"/>
    <hyperlink ref="K31" r:id="rId13" xr:uid="{2EC1FF66-ECCC-3249-8B3C-A2C50BBA29C2}"/>
    <hyperlink ref="K32" r:id="rId14" xr:uid="{267D630D-5DA2-A844-BF5D-2140D0E31C37}"/>
    <hyperlink ref="K33" r:id="rId15" xr:uid="{0B8BFAAB-409D-B74C-9634-44F2DB8885F7}"/>
    <hyperlink ref="K34" r:id="rId16" xr:uid="{690CABC6-CADC-224B-B84B-DAE863B03DBE}"/>
    <hyperlink ref="K35" r:id="rId17" xr:uid="{C2BA3D31-F6AC-204C-ADA1-3353F3492C18}"/>
    <hyperlink ref="K36" r:id="rId18" xr:uid="{4102F7E4-9D52-194B-B12B-675D398DCC7E}"/>
    <hyperlink ref="K37" r:id="rId19" xr:uid="{F8ADFDBC-B25C-BC4B-BFA5-FA685D36A9CB}"/>
    <hyperlink ref="K38" r:id="rId20" xr:uid="{97C00F74-74EE-AC4C-A63E-CF29B76B62F2}"/>
    <hyperlink ref="K40" r:id="rId21" xr:uid="{2D7DBEAB-0EFF-FF43-BB60-BAE3C3C7C038}"/>
    <hyperlink ref="K41" r:id="rId22" xr:uid="{1C676ACE-542B-384A-BB0B-2233C46C9168}"/>
    <hyperlink ref="K42" r:id="rId23" xr:uid="{41930943-A9CE-5B49-AFD6-686836A1D50B}"/>
    <hyperlink ref="K43" r:id="rId24" xr:uid="{22001ED0-51D6-B34E-8AE9-E3199D9E1624}"/>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353841-5E9D-C543-AAE2-8FCE1A524269}">
  <sheetPr codeName="Feuil4"/>
  <dimension ref="A1:G111"/>
  <sheetViews>
    <sheetView topLeftCell="A90" zoomScale="110" zoomScaleNormal="110" workbookViewId="0">
      <selection activeCell="C100" sqref="C100"/>
    </sheetView>
  </sheetViews>
  <sheetFormatPr baseColWidth="10" defaultRowHeight="19" x14ac:dyDescent="0.2"/>
  <cols>
    <col min="1" max="1" width="10.83203125" style="106"/>
    <col min="2" max="2" width="85.83203125" style="106" customWidth="1"/>
    <col min="3" max="3" width="59.6640625" style="106" customWidth="1"/>
    <col min="4" max="5" width="10.83203125" style="106"/>
    <col min="6" max="6" width="82" style="106" customWidth="1"/>
    <col min="7" max="7" width="62.6640625" style="106" customWidth="1"/>
    <col min="8" max="16384" width="10.83203125" style="106"/>
  </cols>
  <sheetData>
    <row r="1" spans="1:7" ht="20" x14ac:dyDescent="0.2">
      <c r="A1" s="106" t="s">
        <v>1595</v>
      </c>
      <c r="B1" s="106" t="s">
        <v>1596</v>
      </c>
      <c r="C1" s="106" t="s">
        <v>1597</v>
      </c>
      <c r="D1" s="106" t="s">
        <v>1598</v>
      </c>
    </row>
    <row r="2" spans="1:7" ht="38" x14ac:dyDescent="0.2">
      <c r="A2" s="106" t="s">
        <v>1020</v>
      </c>
      <c r="B2" s="106" t="s">
        <v>983</v>
      </c>
      <c r="C2" s="107" t="s">
        <v>1401</v>
      </c>
      <c r="D2" s="106" t="s">
        <v>1180</v>
      </c>
    </row>
    <row r="3" spans="1:7" ht="38" x14ac:dyDescent="0.2">
      <c r="A3" s="106" t="s">
        <v>1020</v>
      </c>
      <c r="B3" s="114" t="s">
        <v>1179</v>
      </c>
      <c r="C3" s="107" t="s">
        <v>1402</v>
      </c>
      <c r="D3" s="106" t="s">
        <v>1180</v>
      </c>
    </row>
    <row r="4" spans="1:7" ht="76" x14ac:dyDescent="0.2">
      <c r="A4" s="108" t="s">
        <v>1021</v>
      </c>
      <c r="B4" s="106" t="s">
        <v>1047</v>
      </c>
      <c r="C4" s="107" t="s">
        <v>1393</v>
      </c>
      <c r="D4" s="106" t="s">
        <v>1180</v>
      </c>
    </row>
    <row r="5" spans="1:7" ht="40" x14ac:dyDescent="0.2">
      <c r="A5" s="108" t="s">
        <v>1021</v>
      </c>
      <c r="B5" s="106" t="s">
        <v>1573</v>
      </c>
      <c r="C5" s="106" t="s">
        <v>1345</v>
      </c>
      <c r="D5" s="106">
        <v>63</v>
      </c>
    </row>
    <row r="6" spans="1:7" ht="40" x14ac:dyDescent="0.2">
      <c r="A6" s="108" t="s">
        <v>1021</v>
      </c>
      <c r="B6" s="106" t="s">
        <v>1572</v>
      </c>
      <c r="C6" s="109" t="s">
        <v>1319</v>
      </c>
      <c r="D6" s="106">
        <v>63</v>
      </c>
    </row>
    <row r="7" spans="1:7" ht="80" x14ac:dyDescent="0.2">
      <c r="A7" s="108" t="s">
        <v>1021</v>
      </c>
      <c r="B7" s="105" t="s">
        <v>1337</v>
      </c>
      <c r="C7" s="109" t="s">
        <v>1396</v>
      </c>
      <c r="D7" s="106">
        <v>22.4</v>
      </c>
    </row>
    <row r="8" spans="1:7" ht="100" x14ac:dyDescent="0.2">
      <c r="A8" s="108" t="s">
        <v>1021</v>
      </c>
      <c r="B8" s="105" t="s">
        <v>1338</v>
      </c>
      <c r="C8" s="109" t="s">
        <v>1397</v>
      </c>
      <c r="D8" s="106">
        <v>39.200000000000003</v>
      </c>
    </row>
    <row r="9" spans="1:7" ht="40" x14ac:dyDescent="0.2">
      <c r="A9" s="108" t="s">
        <v>1021</v>
      </c>
      <c r="B9" s="106" t="s">
        <v>1371</v>
      </c>
      <c r="C9" s="106" t="s">
        <v>1368</v>
      </c>
      <c r="D9" s="106">
        <v>179.2</v>
      </c>
    </row>
    <row r="10" spans="1:7" ht="60" x14ac:dyDescent="0.2">
      <c r="A10" s="108" t="s">
        <v>1021</v>
      </c>
      <c r="B10" s="103" t="s">
        <v>1373</v>
      </c>
      <c r="C10" s="105" t="s">
        <v>1374</v>
      </c>
      <c r="D10" s="106">
        <v>179.2</v>
      </c>
    </row>
    <row r="11" spans="1:7" ht="83" customHeight="1" x14ac:dyDescent="0.2">
      <c r="A11" s="108" t="s">
        <v>1021</v>
      </c>
      <c r="B11" s="80" t="s">
        <v>1404</v>
      </c>
      <c r="C11" s="80" t="s">
        <v>1394</v>
      </c>
      <c r="D11" s="106">
        <v>91</v>
      </c>
    </row>
    <row r="12" spans="1:7" ht="34" x14ac:dyDescent="0.2">
      <c r="A12" s="108" t="s">
        <v>1021</v>
      </c>
      <c r="B12" s="80" t="s">
        <v>1403</v>
      </c>
      <c r="C12" s="80" t="s">
        <v>1361</v>
      </c>
      <c r="D12" s="106">
        <v>106.4</v>
      </c>
    </row>
    <row r="13" spans="1:7" ht="34" x14ac:dyDescent="0.2">
      <c r="A13" s="108" t="s">
        <v>1021</v>
      </c>
      <c r="B13" s="105" t="s">
        <v>1340</v>
      </c>
      <c r="C13" s="80" t="s">
        <v>1335</v>
      </c>
      <c r="D13" s="106">
        <v>96.6</v>
      </c>
    </row>
    <row r="14" spans="1:7" ht="86" customHeight="1" x14ac:dyDescent="0.2">
      <c r="A14" s="108" t="s">
        <v>1021</v>
      </c>
      <c r="B14" s="80" t="s">
        <v>1574</v>
      </c>
      <c r="C14" s="80" t="s">
        <v>1320</v>
      </c>
      <c r="D14" s="105">
        <v>154</v>
      </c>
      <c r="F14" s="80"/>
      <c r="G14" s="80"/>
    </row>
    <row r="15" spans="1:7" ht="52" customHeight="1" x14ac:dyDescent="0.2">
      <c r="A15" s="108" t="s">
        <v>1021</v>
      </c>
      <c r="B15" s="80" t="s">
        <v>1575</v>
      </c>
      <c r="C15" s="80" t="s">
        <v>1320</v>
      </c>
      <c r="D15" s="105">
        <v>169.4</v>
      </c>
      <c r="F15" s="80"/>
    </row>
    <row r="16" spans="1:7" ht="61" customHeight="1" x14ac:dyDescent="0.2">
      <c r="A16" s="108" t="s">
        <v>1021</v>
      </c>
      <c r="B16" s="80" t="s">
        <v>1576</v>
      </c>
      <c r="C16" s="80" t="s">
        <v>1321</v>
      </c>
      <c r="D16" s="106">
        <v>154</v>
      </c>
      <c r="F16" s="80"/>
      <c r="G16" s="80"/>
    </row>
    <row r="17" spans="1:4" ht="70" customHeight="1" x14ac:dyDescent="0.2">
      <c r="A17" s="108" t="s">
        <v>1021</v>
      </c>
      <c r="B17" s="80" t="s">
        <v>1577</v>
      </c>
      <c r="C17" s="80" t="s">
        <v>1321</v>
      </c>
      <c r="D17" s="106">
        <v>169.4</v>
      </c>
    </row>
    <row r="18" spans="1:4" ht="40" x14ac:dyDescent="0.2">
      <c r="A18" s="108" t="s">
        <v>1186</v>
      </c>
      <c r="B18" s="106" t="s">
        <v>1385</v>
      </c>
      <c r="C18" s="110" t="s">
        <v>1377</v>
      </c>
      <c r="D18" s="106">
        <v>156.80000000000001</v>
      </c>
    </row>
    <row r="19" spans="1:4" ht="60" x14ac:dyDescent="0.2">
      <c r="A19" s="108" t="s">
        <v>1186</v>
      </c>
      <c r="B19" s="106" t="s">
        <v>1386</v>
      </c>
      <c r="C19" s="110" t="s">
        <v>1378</v>
      </c>
      <c r="D19" s="106">
        <v>194.6</v>
      </c>
    </row>
    <row r="20" spans="1:4" ht="57" x14ac:dyDescent="0.2">
      <c r="A20" s="108" t="s">
        <v>1186</v>
      </c>
      <c r="B20" s="111" t="s">
        <v>1387</v>
      </c>
      <c r="C20" s="112" t="s">
        <v>1379</v>
      </c>
      <c r="D20" s="106">
        <v>296.8</v>
      </c>
    </row>
    <row r="21" spans="1:4" ht="57" x14ac:dyDescent="0.2">
      <c r="A21" s="108" t="s">
        <v>1186</v>
      </c>
      <c r="B21" s="111" t="s">
        <v>1388</v>
      </c>
      <c r="C21" s="112" t="s">
        <v>1380</v>
      </c>
      <c r="D21" s="106">
        <v>334.6</v>
      </c>
    </row>
    <row r="22" spans="1:4" ht="40" x14ac:dyDescent="0.2">
      <c r="A22" s="108" t="s">
        <v>1186</v>
      </c>
      <c r="B22" s="106" t="s">
        <v>1389</v>
      </c>
      <c r="C22" s="110" t="s">
        <v>1381</v>
      </c>
      <c r="D22" s="106">
        <v>173.6</v>
      </c>
    </row>
    <row r="23" spans="1:4" ht="60" x14ac:dyDescent="0.2">
      <c r="A23" s="108" t="s">
        <v>1186</v>
      </c>
      <c r="B23" s="106" t="s">
        <v>1390</v>
      </c>
      <c r="C23" s="110" t="s">
        <v>1382</v>
      </c>
      <c r="D23" s="106">
        <v>211.39999999999998</v>
      </c>
    </row>
    <row r="24" spans="1:4" ht="57" x14ac:dyDescent="0.2">
      <c r="A24" s="108" t="s">
        <v>1186</v>
      </c>
      <c r="B24" s="111" t="s">
        <v>1391</v>
      </c>
      <c r="C24" s="112" t="s">
        <v>1383</v>
      </c>
      <c r="D24" s="106">
        <v>313.60000000000002</v>
      </c>
    </row>
    <row r="25" spans="1:4" ht="57" x14ac:dyDescent="0.2">
      <c r="A25" s="108" t="s">
        <v>1186</v>
      </c>
      <c r="B25" s="111" t="s">
        <v>1392</v>
      </c>
      <c r="C25" s="112" t="s">
        <v>1384</v>
      </c>
      <c r="D25" s="106">
        <v>351.4</v>
      </c>
    </row>
    <row r="26" spans="1:4" x14ac:dyDescent="0.2">
      <c r="A26" s="108" t="s">
        <v>1021</v>
      </c>
      <c r="B26" s="115" t="s">
        <v>1356</v>
      </c>
      <c r="C26" s="115" t="s">
        <v>1355</v>
      </c>
      <c r="D26" s="106">
        <v>25.9</v>
      </c>
    </row>
    <row r="27" spans="1:4" ht="40" x14ac:dyDescent="0.2">
      <c r="A27" s="108" t="s">
        <v>1021</v>
      </c>
      <c r="B27" s="106" t="s">
        <v>1369</v>
      </c>
      <c r="C27" s="106" t="s">
        <v>1370</v>
      </c>
      <c r="D27" s="106">
        <v>228</v>
      </c>
    </row>
    <row r="28" spans="1:4" ht="60" x14ac:dyDescent="0.2">
      <c r="A28" s="108" t="s">
        <v>1021</v>
      </c>
      <c r="B28" s="103" t="s">
        <v>1372</v>
      </c>
      <c r="C28" s="105" t="s">
        <v>1375</v>
      </c>
      <c r="D28" s="106">
        <v>228</v>
      </c>
    </row>
    <row r="29" spans="1:4" ht="91" customHeight="1" x14ac:dyDescent="0.2">
      <c r="A29" s="108" t="s">
        <v>1186</v>
      </c>
      <c r="B29" s="103" t="s">
        <v>1406</v>
      </c>
      <c r="C29" s="103" t="s">
        <v>1408</v>
      </c>
      <c r="D29" s="106">
        <v>299.60000000000002</v>
      </c>
    </row>
    <row r="30" spans="1:4" ht="106" customHeight="1" x14ac:dyDescent="0.2">
      <c r="A30" s="108" t="s">
        <v>1186</v>
      </c>
      <c r="B30" s="104" t="s">
        <v>1407</v>
      </c>
      <c r="C30" s="103" t="s">
        <v>1409</v>
      </c>
      <c r="D30" s="106">
        <v>211.4</v>
      </c>
    </row>
    <row r="31" spans="1:4" ht="38" x14ac:dyDescent="0.2">
      <c r="A31" s="108" t="s">
        <v>1022</v>
      </c>
      <c r="B31" s="106" t="s">
        <v>1354</v>
      </c>
      <c r="C31" s="107" t="s">
        <v>1194</v>
      </c>
    </row>
    <row r="32" spans="1:4" ht="40" x14ac:dyDescent="0.2">
      <c r="A32" s="108" t="s">
        <v>1022</v>
      </c>
      <c r="B32" s="106" t="s">
        <v>1183</v>
      </c>
      <c r="C32" s="106" t="s">
        <v>1195</v>
      </c>
      <c r="D32" s="106">
        <v>19.600000000000001</v>
      </c>
    </row>
    <row r="33" spans="1:4" ht="20" x14ac:dyDescent="0.2">
      <c r="A33" s="108" t="s">
        <v>1022</v>
      </c>
      <c r="B33" s="106" t="s">
        <v>1184</v>
      </c>
      <c r="C33" s="105" t="s">
        <v>1196</v>
      </c>
      <c r="D33" s="106">
        <v>16</v>
      </c>
    </row>
    <row r="34" spans="1:4" ht="20" x14ac:dyDescent="0.2">
      <c r="A34" s="108" t="s">
        <v>1022</v>
      </c>
      <c r="B34" s="106" t="s">
        <v>1242</v>
      </c>
      <c r="C34" s="106" t="s">
        <v>1242</v>
      </c>
      <c r="D34" s="106">
        <v>44.1</v>
      </c>
    </row>
    <row r="35" spans="1:4" ht="20" x14ac:dyDescent="0.2">
      <c r="A35" s="108" t="s">
        <v>1022</v>
      </c>
      <c r="B35" s="106" t="s">
        <v>1243</v>
      </c>
      <c r="C35" s="106" t="s">
        <v>1243</v>
      </c>
      <c r="D35" s="106">
        <v>53.9</v>
      </c>
    </row>
    <row r="36" spans="1:4" ht="20" x14ac:dyDescent="0.2">
      <c r="A36" s="108" t="s">
        <v>1022</v>
      </c>
      <c r="B36" s="106" t="s">
        <v>1244</v>
      </c>
      <c r="C36" s="106" t="s">
        <v>1244</v>
      </c>
      <c r="D36" s="106">
        <v>20.3</v>
      </c>
    </row>
    <row r="37" spans="1:4" ht="20" x14ac:dyDescent="0.2">
      <c r="A37" s="108" t="s">
        <v>1022</v>
      </c>
      <c r="B37" s="106" t="s">
        <v>1347</v>
      </c>
      <c r="C37" s="103" t="s">
        <v>1347</v>
      </c>
      <c r="D37" s="106">
        <v>49.7</v>
      </c>
    </row>
    <row r="38" spans="1:4" x14ac:dyDescent="0.2">
      <c r="A38" s="108" t="s">
        <v>1022</v>
      </c>
      <c r="B38" s="115" t="s">
        <v>1398</v>
      </c>
      <c r="C38" s="115" t="s">
        <v>1353</v>
      </c>
      <c r="D38" s="106">
        <v>10.5</v>
      </c>
    </row>
    <row r="39" spans="1:4" x14ac:dyDescent="0.2">
      <c r="A39" s="108" t="s">
        <v>1022</v>
      </c>
      <c r="B39" s="115" t="s">
        <v>1399</v>
      </c>
      <c r="C39" s="115" t="s">
        <v>1399</v>
      </c>
      <c r="D39" s="106">
        <v>21</v>
      </c>
    </row>
    <row r="40" spans="1:4" ht="20" x14ac:dyDescent="0.2">
      <c r="A40" s="108" t="s">
        <v>1012</v>
      </c>
      <c r="B40" s="106" t="s">
        <v>968</v>
      </c>
      <c r="C40" s="106" t="s">
        <v>1197</v>
      </c>
    </row>
    <row r="41" spans="1:4" ht="40" x14ac:dyDescent="0.2">
      <c r="A41" s="108" t="s">
        <v>1011</v>
      </c>
      <c r="B41" s="106" t="s">
        <v>967</v>
      </c>
      <c r="C41" s="106" t="s">
        <v>1201</v>
      </c>
    </row>
    <row r="42" spans="1:4" ht="40" x14ac:dyDescent="0.2">
      <c r="A42" s="108" t="s">
        <v>1011</v>
      </c>
      <c r="B42" s="106" t="s">
        <v>976</v>
      </c>
      <c r="C42" s="106" t="s">
        <v>1201</v>
      </c>
    </row>
    <row r="43" spans="1:4" ht="40" x14ac:dyDescent="0.2">
      <c r="A43" s="108" t="s">
        <v>1011</v>
      </c>
      <c r="B43" s="106" t="s">
        <v>979</v>
      </c>
      <c r="C43" s="106" t="s">
        <v>1201</v>
      </c>
    </row>
    <row r="44" spans="1:4" ht="40" x14ac:dyDescent="0.2">
      <c r="A44" s="108" t="s">
        <v>1011</v>
      </c>
      <c r="B44" s="106" t="s">
        <v>977</v>
      </c>
      <c r="C44" s="106" t="s">
        <v>1201</v>
      </c>
    </row>
    <row r="45" spans="1:4" ht="40" x14ac:dyDescent="0.2">
      <c r="A45" s="108" t="s">
        <v>1011</v>
      </c>
      <c r="B45" s="106" t="s">
        <v>978</v>
      </c>
      <c r="C45" s="106" t="s">
        <v>1201</v>
      </c>
    </row>
    <row r="46" spans="1:4" ht="40" x14ac:dyDescent="0.2">
      <c r="A46" s="108" t="s">
        <v>1011</v>
      </c>
      <c r="B46" s="106" t="s">
        <v>969</v>
      </c>
      <c r="C46" s="106" t="s">
        <v>1201</v>
      </c>
    </row>
    <row r="47" spans="1:4" ht="20" x14ac:dyDescent="0.2">
      <c r="A47" s="108" t="s">
        <v>1024</v>
      </c>
      <c r="B47" s="113" t="s">
        <v>1188</v>
      </c>
      <c r="C47" s="113" t="s">
        <v>1198</v>
      </c>
      <c r="D47" s="106">
        <v>70</v>
      </c>
    </row>
    <row r="48" spans="1:4" ht="40" x14ac:dyDescent="0.2">
      <c r="A48" s="108" t="s">
        <v>1024</v>
      </c>
      <c r="B48" s="105" t="s">
        <v>1189</v>
      </c>
      <c r="C48" s="105" t="s">
        <v>1189</v>
      </c>
      <c r="D48" s="106">
        <v>43.4</v>
      </c>
    </row>
    <row r="49" spans="1:4" ht="20" x14ac:dyDescent="0.2">
      <c r="A49" s="108" t="s">
        <v>1024</v>
      </c>
      <c r="B49" s="113" t="s">
        <v>1191</v>
      </c>
      <c r="C49" s="113" t="s">
        <v>1199</v>
      </c>
      <c r="D49" s="106">
        <v>140</v>
      </c>
    </row>
    <row r="50" spans="1:4" ht="40" x14ac:dyDescent="0.2">
      <c r="A50" s="108" t="s">
        <v>1024</v>
      </c>
      <c r="B50" s="105" t="s">
        <v>1192</v>
      </c>
      <c r="C50" s="105" t="s">
        <v>1200</v>
      </c>
      <c r="D50" s="106">
        <v>99.4</v>
      </c>
    </row>
    <row r="51" spans="1:4" ht="20" x14ac:dyDescent="0.2">
      <c r="A51" s="106" t="s">
        <v>1202</v>
      </c>
      <c r="B51" s="106" t="s">
        <v>967</v>
      </c>
      <c r="C51" s="105" t="s">
        <v>1203</v>
      </c>
      <c r="D51" s="106">
        <v>5</v>
      </c>
    </row>
    <row r="52" spans="1:4" ht="20" x14ac:dyDescent="0.2">
      <c r="A52" s="106" t="s">
        <v>1202</v>
      </c>
      <c r="B52" s="106" t="s">
        <v>976</v>
      </c>
      <c r="C52" s="105" t="s">
        <v>1203</v>
      </c>
      <c r="D52" s="106">
        <v>5</v>
      </c>
    </row>
    <row r="53" spans="1:4" ht="20" x14ac:dyDescent="0.2">
      <c r="A53" s="106" t="s">
        <v>1202</v>
      </c>
      <c r="B53" s="106" t="s">
        <v>979</v>
      </c>
      <c r="C53" s="105" t="s">
        <v>1203</v>
      </c>
      <c r="D53" s="106">
        <v>5</v>
      </c>
    </row>
    <row r="54" spans="1:4" ht="20" x14ac:dyDescent="0.2">
      <c r="A54" s="106" t="s">
        <v>1202</v>
      </c>
      <c r="B54" s="106" t="s">
        <v>977</v>
      </c>
      <c r="C54" s="105" t="s">
        <v>1203</v>
      </c>
      <c r="D54" s="106">
        <v>5</v>
      </c>
    </row>
    <row r="55" spans="1:4" ht="20" x14ac:dyDescent="0.2">
      <c r="A55" s="106" t="s">
        <v>1202</v>
      </c>
      <c r="B55" s="106" t="s">
        <v>978</v>
      </c>
      <c r="C55" s="105" t="s">
        <v>1203</v>
      </c>
      <c r="D55" s="106">
        <v>5</v>
      </c>
    </row>
    <row r="56" spans="1:4" ht="20" x14ac:dyDescent="0.2">
      <c r="A56" s="106" t="s">
        <v>1202</v>
      </c>
      <c r="B56" s="106" t="s">
        <v>969</v>
      </c>
      <c r="C56" s="105" t="s">
        <v>1203</v>
      </c>
      <c r="D56" s="106">
        <v>5</v>
      </c>
    </row>
    <row r="57" spans="1:4" ht="20" x14ac:dyDescent="0.2">
      <c r="A57" s="106" t="s">
        <v>1204</v>
      </c>
      <c r="B57" s="106" t="s">
        <v>967</v>
      </c>
      <c r="C57" s="105" t="s">
        <v>1205</v>
      </c>
      <c r="D57" s="106">
        <v>5</v>
      </c>
    </row>
    <row r="58" spans="1:4" ht="20" x14ac:dyDescent="0.2">
      <c r="A58" s="106" t="s">
        <v>1204</v>
      </c>
      <c r="B58" s="106" t="s">
        <v>976</v>
      </c>
      <c r="C58" s="105" t="s">
        <v>1205</v>
      </c>
      <c r="D58" s="106">
        <v>5</v>
      </c>
    </row>
    <row r="59" spans="1:4" ht="20" x14ac:dyDescent="0.2">
      <c r="A59" s="106" t="s">
        <v>1204</v>
      </c>
      <c r="B59" s="106" t="s">
        <v>979</v>
      </c>
      <c r="C59" s="105" t="s">
        <v>1205</v>
      </c>
      <c r="D59" s="106">
        <v>5</v>
      </c>
    </row>
    <row r="60" spans="1:4" ht="20" x14ac:dyDescent="0.2">
      <c r="A60" s="106" t="s">
        <v>1204</v>
      </c>
      <c r="B60" s="106" t="s">
        <v>977</v>
      </c>
      <c r="C60" s="105" t="s">
        <v>1205</v>
      </c>
      <c r="D60" s="106">
        <v>5</v>
      </c>
    </row>
    <row r="61" spans="1:4" ht="20" x14ac:dyDescent="0.2">
      <c r="A61" s="106" t="s">
        <v>1204</v>
      </c>
      <c r="B61" s="106" t="s">
        <v>978</v>
      </c>
      <c r="C61" s="105" t="s">
        <v>1205</v>
      </c>
      <c r="D61" s="106">
        <v>5</v>
      </c>
    </row>
    <row r="62" spans="1:4" ht="20" x14ac:dyDescent="0.2">
      <c r="A62" s="106" t="s">
        <v>1204</v>
      </c>
      <c r="B62" s="106" t="s">
        <v>969</v>
      </c>
      <c r="C62" s="105" t="s">
        <v>1205</v>
      </c>
      <c r="D62" s="106">
        <v>5</v>
      </c>
    </row>
    <row r="63" spans="1:4" ht="20" x14ac:dyDescent="0.2">
      <c r="A63" s="106" t="s">
        <v>1219</v>
      </c>
      <c r="B63" s="106" t="s">
        <v>1211</v>
      </c>
      <c r="C63" s="106" t="s">
        <v>1279</v>
      </c>
      <c r="D63" s="106">
        <v>91</v>
      </c>
    </row>
    <row r="64" spans="1:4" ht="20" x14ac:dyDescent="0.2">
      <c r="A64" s="106" t="s">
        <v>1219</v>
      </c>
      <c r="B64" s="106" t="s">
        <v>1212</v>
      </c>
      <c r="C64" s="106" t="s">
        <v>1280</v>
      </c>
      <c r="D64" s="106">
        <v>114.8</v>
      </c>
    </row>
    <row r="65" spans="1:4" ht="20" x14ac:dyDescent="0.2">
      <c r="A65" s="106" t="s">
        <v>1219</v>
      </c>
      <c r="B65" s="106" t="s">
        <v>1209</v>
      </c>
      <c r="C65" s="106" t="s">
        <v>1281</v>
      </c>
      <c r="D65" s="106">
        <v>77</v>
      </c>
    </row>
    <row r="66" spans="1:4" ht="20" x14ac:dyDescent="0.2">
      <c r="A66" s="106" t="s">
        <v>1219</v>
      </c>
      <c r="B66" s="106" t="s">
        <v>1213</v>
      </c>
      <c r="C66" s="106" t="s">
        <v>1282</v>
      </c>
      <c r="D66" s="106">
        <v>158.19999999999999</v>
      </c>
    </row>
    <row r="67" spans="1:4" ht="20" x14ac:dyDescent="0.2">
      <c r="A67" s="106" t="s">
        <v>1219</v>
      </c>
      <c r="B67" s="106" t="s">
        <v>1214</v>
      </c>
      <c r="C67" s="106" t="s">
        <v>1283</v>
      </c>
      <c r="D67" s="106">
        <v>274.44</v>
      </c>
    </row>
    <row r="68" spans="1:4" ht="20" x14ac:dyDescent="0.2">
      <c r="A68" s="106" t="s">
        <v>1219</v>
      </c>
      <c r="B68" s="106" t="s">
        <v>1210</v>
      </c>
      <c r="C68" s="106" t="s">
        <v>1284</v>
      </c>
      <c r="D68" s="106">
        <v>164.4</v>
      </c>
    </row>
    <row r="69" spans="1:4" ht="20" x14ac:dyDescent="0.2">
      <c r="A69" s="106" t="s">
        <v>1219</v>
      </c>
      <c r="B69" s="106" t="s">
        <v>1215</v>
      </c>
      <c r="C69" s="106" t="s">
        <v>1285</v>
      </c>
      <c r="D69" s="106">
        <v>347.9</v>
      </c>
    </row>
    <row r="70" spans="1:4" ht="20" x14ac:dyDescent="0.2">
      <c r="A70" s="106" t="s">
        <v>1219</v>
      </c>
      <c r="B70" s="106" t="s">
        <v>1216</v>
      </c>
      <c r="C70" s="106" t="s">
        <v>1286</v>
      </c>
      <c r="D70" s="106">
        <v>270.2</v>
      </c>
    </row>
    <row r="71" spans="1:4" ht="20" x14ac:dyDescent="0.2">
      <c r="A71" s="106" t="s">
        <v>1219</v>
      </c>
      <c r="B71" s="106" t="s">
        <v>1217</v>
      </c>
      <c r="C71" s="106" t="s">
        <v>1287</v>
      </c>
      <c r="D71" s="106">
        <v>527.79999999999995</v>
      </c>
    </row>
    <row r="72" spans="1:4" ht="20" x14ac:dyDescent="0.2">
      <c r="A72" s="106" t="s">
        <v>1219</v>
      </c>
      <c r="B72" s="106" t="s">
        <v>1218</v>
      </c>
      <c r="C72" s="106" t="s">
        <v>1288</v>
      </c>
      <c r="D72" s="106">
        <v>270.2</v>
      </c>
    </row>
    <row r="73" spans="1:4" ht="20" x14ac:dyDescent="0.2">
      <c r="A73" s="106" t="s">
        <v>1219</v>
      </c>
      <c r="B73" s="106" t="s">
        <v>1220</v>
      </c>
      <c r="C73" s="106" t="s">
        <v>1220</v>
      </c>
      <c r="D73" s="106" t="s">
        <v>1180</v>
      </c>
    </row>
    <row r="74" spans="1:4" ht="20" x14ac:dyDescent="0.2">
      <c r="A74" s="106" t="s">
        <v>1219</v>
      </c>
      <c r="B74" s="106" t="s">
        <v>1269</v>
      </c>
      <c r="C74" s="106" t="s">
        <v>1289</v>
      </c>
      <c r="D74" s="106">
        <v>182</v>
      </c>
    </row>
    <row r="75" spans="1:4" ht="20" x14ac:dyDescent="0.2">
      <c r="A75" s="106" t="s">
        <v>1219</v>
      </c>
      <c r="B75" s="106" t="s">
        <v>1270</v>
      </c>
      <c r="C75" s="106" t="s">
        <v>1290</v>
      </c>
      <c r="D75" s="106">
        <v>229.6</v>
      </c>
    </row>
    <row r="76" spans="1:4" ht="20" x14ac:dyDescent="0.2">
      <c r="A76" s="106" t="s">
        <v>1219</v>
      </c>
      <c r="B76" s="106" t="s">
        <v>1271</v>
      </c>
      <c r="C76" s="106" t="s">
        <v>1291</v>
      </c>
      <c r="D76" s="106">
        <v>154</v>
      </c>
    </row>
    <row r="77" spans="1:4" ht="20" x14ac:dyDescent="0.2">
      <c r="A77" s="106" t="s">
        <v>1219</v>
      </c>
      <c r="B77" s="106" t="s">
        <v>1272</v>
      </c>
      <c r="C77" s="106" t="s">
        <v>1292</v>
      </c>
      <c r="D77" s="106">
        <v>271.2</v>
      </c>
    </row>
    <row r="78" spans="1:4" ht="20" x14ac:dyDescent="0.2">
      <c r="A78" s="106" t="s">
        <v>1219</v>
      </c>
      <c r="B78" s="106" t="s">
        <v>1273</v>
      </c>
      <c r="C78" s="106" t="s">
        <v>1293</v>
      </c>
      <c r="D78" s="106">
        <v>548.88</v>
      </c>
    </row>
    <row r="79" spans="1:4" ht="20" x14ac:dyDescent="0.2">
      <c r="A79" s="106" t="s">
        <v>1219</v>
      </c>
      <c r="B79" s="106" t="s">
        <v>1274</v>
      </c>
      <c r="C79" s="106" t="s">
        <v>1294</v>
      </c>
      <c r="D79" s="106">
        <v>328.8</v>
      </c>
    </row>
    <row r="80" spans="1:4" ht="20" x14ac:dyDescent="0.2">
      <c r="A80" s="106" t="s">
        <v>1219</v>
      </c>
      <c r="B80" s="106" t="s">
        <v>1275</v>
      </c>
      <c r="C80" s="106" t="s">
        <v>1295</v>
      </c>
      <c r="D80" s="106">
        <v>695.8</v>
      </c>
    </row>
    <row r="81" spans="1:4" ht="20" x14ac:dyDescent="0.2">
      <c r="A81" s="106" t="s">
        <v>1219</v>
      </c>
      <c r="B81" s="106" t="s">
        <v>1276</v>
      </c>
      <c r="C81" s="106" t="s">
        <v>1296</v>
      </c>
      <c r="D81" s="106">
        <v>540.4</v>
      </c>
    </row>
    <row r="82" spans="1:4" ht="20" x14ac:dyDescent="0.2">
      <c r="A82" s="106" t="s">
        <v>1219</v>
      </c>
      <c r="B82" s="106" t="s">
        <v>1277</v>
      </c>
      <c r="C82" s="106" t="s">
        <v>1297</v>
      </c>
      <c r="D82" s="106">
        <v>1055.5999999999999</v>
      </c>
    </row>
    <row r="83" spans="1:4" ht="20" x14ac:dyDescent="0.2">
      <c r="A83" s="106" t="s">
        <v>1219</v>
      </c>
      <c r="B83" s="106" t="s">
        <v>1278</v>
      </c>
      <c r="C83" s="106" t="s">
        <v>1298</v>
      </c>
      <c r="D83" s="106">
        <v>540.4</v>
      </c>
    </row>
    <row r="84" spans="1:4" ht="20" x14ac:dyDescent="0.2">
      <c r="A84" s="106" t="s">
        <v>1226</v>
      </c>
      <c r="B84" s="106" t="s">
        <v>1239</v>
      </c>
      <c r="C84" s="106" t="s">
        <v>1239</v>
      </c>
    </row>
    <row r="85" spans="1:4" ht="20" x14ac:dyDescent="0.2">
      <c r="A85" s="106" t="s">
        <v>1226</v>
      </c>
      <c r="B85" s="106" t="s">
        <v>1240</v>
      </c>
      <c r="C85" s="106" t="s">
        <v>1240</v>
      </c>
    </row>
    <row r="86" spans="1:4" ht="20" x14ac:dyDescent="0.2">
      <c r="A86" s="106" t="s">
        <v>1226</v>
      </c>
      <c r="B86" s="106" t="s">
        <v>1241</v>
      </c>
      <c r="C86" s="106" t="s">
        <v>1241</v>
      </c>
    </row>
    <row r="87" spans="1:4" ht="20" x14ac:dyDescent="0.2">
      <c r="A87" s="106" t="s">
        <v>1230</v>
      </c>
      <c r="B87" s="106" t="s">
        <v>1228</v>
      </c>
      <c r="C87" s="106" t="s">
        <v>1232</v>
      </c>
      <c r="D87" s="106">
        <v>46.2</v>
      </c>
    </row>
    <row r="88" spans="1:4" ht="40" x14ac:dyDescent="0.2">
      <c r="A88" s="106" t="s">
        <v>1230</v>
      </c>
      <c r="B88" s="106" t="s">
        <v>1229</v>
      </c>
      <c r="C88" s="106" t="s">
        <v>1231</v>
      </c>
      <c r="D88" s="106">
        <v>25.9</v>
      </c>
    </row>
    <row r="89" spans="1:4" ht="40" x14ac:dyDescent="0.2">
      <c r="A89" s="106" t="s">
        <v>1318</v>
      </c>
      <c r="B89" s="106" t="s">
        <v>1316</v>
      </c>
      <c r="C89" s="113" t="s">
        <v>1316</v>
      </c>
      <c r="D89" s="106" t="s">
        <v>1180</v>
      </c>
    </row>
    <row r="90" spans="1:4" ht="40" x14ac:dyDescent="0.2">
      <c r="A90" s="106" t="s">
        <v>1318</v>
      </c>
      <c r="B90" s="106" t="s">
        <v>1317</v>
      </c>
      <c r="C90" s="106" t="s">
        <v>1317</v>
      </c>
      <c r="D90" s="106">
        <v>73.5</v>
      </c>
    </row>
    <row r="91" spans="1:4" ht="40" x14ac:dyDescent="0.2">
      <c r="A91" s="106" t="s">
        <v>1318</v>
      </c>
      <c r="B91" s="106" t="s">
        <v>1325</v>
      </c>
      <c r="C91" s="106" t="s">
        <v>1324</v>
      </c>
      <c r="D91" s="106">
        <v>64.400000000000006</v>
      </c>
    </row>
    <row r="92" spans="1:4" ht="68" x14ac:dyDescent="0.2">
      <c r="A92" s="106" t="s">
        <v>1322</v>
      </c>
      <c r="B92" s="106" t="s">
        <v>1341</v>
      </c>
      <c r="C92" s="103" t="s">
        <v>1343</v>
      </c>
      <c r="D92" s="106">
        <v>18.2</v>
      </c>
    </row>
    <row r="93" spans="1:4" ht="68" x14ac:dyDescent="0.2">
      <c r="A93" s="106" t="s">
        <v>1322</v>
      </c>
      <c r="B93" s="106" t="s">
        <v>1342</v>
      </c>
      <c r="C93" s="103" t="s">
        <v>1344</v>
      </c>
      <c r="D93" s="106">
        <v>37.799999999999997</v>
      </c>
    </row>
    <row r="94" spans="1:4" ht="20" x14ac:dyDescent="0.2">
      <c r="A94" s="106" t="s">
        <v>1322</v>
      </c>
      <c r="B94" s="106" t="s">
        <v>1330</v>
      </c>
      <c r="C94" s="103" t="s">
        <v>1330</v>
      </c>
      <c r="D94" s="106">
        <v>65.099999999999994</v>
      </c>
    </row>
    <row r="95" spans="1:4" ht="20" x14ac:dyDescent="0.2">
      <c r="A95" s="106" t="s">
        <v>1322</v>
      </c>
      <c r="B95" s="106" t="s">
        <v>1331</v>
      </c>
      <c r="C95" s="103" t="s">
        <v>1331</v>
      </c>
      <c r="D95" s="106">
        <v>65.099999999999994</v>
      </c>
    </row>
    <row r="96" spans="1:4" ht="34" x14ac:dyDescent="0.2">
      <c r="A96" s="106" t="s">
        <v>1322</v>
      </c>
      <c r="B96" s="106" t="s">
        <v>1411</v>
      </c>
      <c r="C96" s="103" t="s">
        <v>1413</v>
      </c>
      <c r="D96" s="106">
        <v>77</v>
      </c>
    </row>
    <row r="97" spans="1:4" ht="34" x14ac:dyDescent="0.2">
      <c r="A97" s="106" t="s">
        <v>1322</v>
      </c>
      <c r="B97" s="106" t="s">
        <v>1410</v>
      </c>
      <c r="C97" s="103" t="s">
        <v>1412</v>
      </c>
      <c r="D97" s="106">
        <v>154</v>
      </c>
    </row>
    <row r="98" spans="1:4" ht="20" x14ac:dyDescent="0.2">
      <c r="A98" s="106" t="s">
        <v>1323</v>
      </c>
      <c r="B98" s="106" t="s">
        <v>1326</v>
      </c>
      <c r="C98" s="103" t="s">
        <v>1326</v>
      </c>
      <c r="D98" s="106">
        <v>100.8</v>
      </c>
    </row>
    <row r="99" spans="1:4" ht="20" x14ac:dyDescent="0.2">
      <c r="A99" s="106" t="s">
        <v>1323</v>
      </c>
      <c r="B99" s="106" t="s">
        <v>1327</v>
      </c>
      <c r="C99" s="103" t="s">
        <v>1327</v>
      </c>
      <c r="D99" s="106">
        <v>129.5</v>
      </c>
    </row>
    <row r="100" spans="1:4" ht="20" x14ac:dyDescent="0.2">
      <c r="A100" s="106" t="s">
        <v>1323</v>
      </c>
      <c r="B100" s="106" t="s">
        <v>1328</v>
      </c>
      <c r="C100" s="103" t="s">
        <v>1328</v>
      </c>
      <c r="D100" s="106">
        <v>154.69999999999999</v>
      </c>
    </row>
    <row r="101" spans="1:4" ht="20" x14ac:dyDescent="0.2">
      <c r="A101" s="106" t="s">
        <v>1323</v>
      </c>
      <c r="B101" s="106" t="s">
        <v>1329</v>
      </c>
      <c r="C101" s="103" t="s">
        <v>1329</v>
      </c>
      <c r="D101" s="106">
        <v>233.8</v>
      </c>
    </row>
    <row r="102" spans="1:4" ht="20" x14ac:dyDescent="0.2">
      <c r="A102" s="106" t="s">
        <v>1323</v>
      </c>
      <c r="B102" s="116" t="s">
        <v>1339</v>
      </c>
      <c r="C102" s="117" t="s">
        <v>1339</v>
      </c>
      <c r="D102" s="106">
        <v>102.9</v>
      </c>
    </row>
    <row r="103" spans="1:4" ht="20" x14ac:dyDescent="0.2">
      <c r="A103" s="106" t="s">
        <v>1349</v>
      </c>
      <c r="B103" s="103" t="s">
        <v>1348</v>
      </c>
      <c r="C103" s="103" t="s">
        <v>1348</v>
      </c>
      <c r="D103" s="106" t="s">
        <v>1180</v>
      </c>
    </row>
    <row r="104" spans="1:4" ht="20" x14ac:dyDescent="0.2">
      <c r="A104" s="106" t="s">
        <v>1349</v>
      </c>
      <c r="B104" s="103" t="s">
        <v>1357</v>
      </c>
      <c r="C104" s="103" t="s">
        <v>1357</v>
      </c>
      <c r="D104" s="106">
        <v>24</v>
      </c>
    </row>
    <row r="105" spans="1:4" ht="20" x14ac:dyDescent="0.2">
      <c r="A105" s="106" t="s">
        <v>1349</v>
      </c>
      <c r="B105" s="103" t="s">
        <v>1359</v>
      </c>
      <c r="C105" s="103" t="s">
        <v>1359</v>
      </c>
      <c r="D105" s="106">
        <v>60</v>
      </c>
    </row>
    <row r="106" spans="1:4" ht="20" x14ac:dyDescent="0.2">
      <c r="A106" s="106" t="s">
        <v>1349</v>
      </c>
      <c r="B106" s="103" t="s">
        <v>1358</v>
      </c>
      <c r="C106" s="103" t="s">
        <v>1358</v>
      </c>
      <c r="D106" s="106">
        <v>75</v>
      </c>
    </row>
    <row r="107" spans="1:4" ht="20" x14ac:dyDescent="0.2">
      <c r="A107" s="106" t="s">
        <v>1349</v>
      </c>
      <c r="B107" s="103" t="s">
        <v>1350</v>
      </c>
      <c r="C107" s="103" t="s">
        <v>1350</v>
      </c>
      <c r="D107" s="106">
        <v>48</v>
      </c>
    </row>
    <row r="108" spans="1:4" ht="20" x14ac:dyDescent="0.2">
      <c r="A108" s="106" t="s">
        <v>1349</v>
      </c>
      <c r="B108" s="103" t="s">
        <v>1360</v>
      </c>
      <c r="C108" s="103" t="s">
        <v>1360</v>
      </c>
      <c r="D108" s="106">
        <v>120</v>
      </c>
    </row>
    <row r="109" spans="1:4" ht="20" x14ac:dyDescent="0.2">
      <c r="A109" s="106" t="s">
        <v>1349</v>
      </c>
      <c r="B109" s="103" t="s">
        <v>1351</v>
      </c>
      <c r="C109" s="103" t="s">
        <v>1351</v>
      </c>
      <c r="D109" s="106">
        <v>150</v>
      </c>
    </row>
    <row r="110" spans="1:4" ht="60" x14ac:dyDescent="0.2">
      <c r="A110" s="106" t="s">
        <v>1365</v>
      </c>
      <c r="B110" s="106" t="s">
        <v>1362</v>
      </c>
      <c r="C110" s="106" t="s">
        <v>1376</v>
      </c>
      <c r="D110" s="106" t="s">
        <v>1366</v>
      </c>
    </row>
    <row r="111" spans="1:4" ht="60" x14ac:dyDescent="0.2">
      <c r="A111" s="106" t="s">
        <v>1365</v>
      </c>
      <c r="B111" s="106" t="s">
        <v>1363</v>
      </c>
      <c r="C111" s="106" t="s">
        <v>1367</v>
      </c>
    </row>
  </sheetData>
  <autoFilter ref="A1:G111" xr:uid="{53353841-5E9D-C543-AAE2-8FCE1A524269}">
    <sortState xmlns:xlrd2="http://schemas.microsoft.com/office/spreadsheetml/2017/richdata2" ref="A2:G111">
      <sortCondition ref="A1:A111"/>
    </sortState>
  </autoFilter>
  <phoneticPr fontId="5" type="noConversion"/>
  <pageMargins left="0.7" right="0.7" top="0.75" bottom="0.75" header="0.3" footer="0.3"/>
  <pageSetup paperSize="9" orientation="portrait" horizontalDpi="0" verticalDpi="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C80138-7DE5-3D4E-B78C-1E6FC34CDC84}">
  <sheetPr codeName="Feuil5"/>
  <dimension ref="A1:O12"/>
  <sheetViews>
    <sheetView workbookViewId="0">
      <selection sqref="A1:K1"/>
    </sheetView>
  </sheetViews>
  <sheetFormatPr baseColWidth="10" defaultRowHeight="16" x14ac:dyDescent="0.2"/>
  <cols>
    <col min="9" max="9" width="66.6640625" customWidth="1"/>
    <col min="15" max="15" width="66.6640625" customWidth="1"/>
  </cols>
  <sheetData>
    <row r="1" spans="1:15" ht="34" x14ac:dyDescent="0.2">
      <c r="A1" s="41" t="s">
        <v>1550</v>
      </c>
      <c r="B1" s="41" t="s">
        <v>1551</v>
      </c>
      <c r="C1" s="41" t="s">
        <v>1552</v>
      </c>
      <c r="D1" s="41" t="s">
        <v>1553</v>
      </c>
      <c r="E1" s="41" t="s">
        <v>1554</v>
      </c>
      <c r="F1" s="41" t="s">
        <v>1555</v>
      </c>
      <c r="G1" s="41" t="s">
        <v>1556</v>
      </c>
      <c r="H1" s="41" t="s">
        <v>1557</v>
      </c>
      <c r="I1" s="41" t="s">
        <v>1585</v>
      </c>
      <c r="J1" s="41" t="s">
        <v>1584</v>
      </c>
      <c r="K1" s="41" t="s">
        <v>1586</v>
      </c>
      <c r="O1" s="41"/>
    </row>
    <row r="2" spans="1:15" ht="94" customHeight="1" x14ac:dyDescent="0.2">
      <c r="A2" s="101" t="s">
        <v>1021</v>
      </c>
      <c r="B2" s="92" t="s">
        <v>1587</v>
      </c>
      <c r="C2" s="102" t="s">
        <v>1186</v>
      </c>
      <c r="D2" s="81" t="s">
        <v>1588</v>
      </c>
      <c r="F2" s="81"/>
      <c r="I2" s="100" t="s">
        <v>1590</v>
      </c>
      <c r="J2" t="s">
        <v>1579</v>
      </c>
      <c r="K2" t="s">
        <v>1186</v>
      </c>
      <c r="O2" s="100"/>
    </row>
    <row r="3" spans="1:15" ht="84" customHeight="1" x14ac:dyDescent="0.2">
      <c r="A3" s="99" t="s">
        <v>1186</v>
      </c>
      <c r="B3" s="81" t="s">
        <v>1589</v>
      </c>
      <c r="C3" s="66" t="s">
        <v>1011</v>
      </c>
      <c r="D3" s="66" t="s">
        <v>1562</v>
      </c>
      <c r="I3" s="92" t="s">
        <v>1591</v>
      </c>
      <c r="K3" t="s">
        <v>1186</v>
      </c>
      <c r="O3" s="100"/>
    </row>
    <row r="4" spans="1:15" ht="85" x14ac:dyDescent="0.2">
      <c r="A4" s="102" t="s">
        <v>1186</v>
      </c>
      <c r="B4" s="81" t="s">
        <v>1588</v>
      </c>
      <c r="C4" s="101" t="s">
        <v>1021</v>
      </c>
      <c r="D4" s="81" t="s">
        <v>1592</v>
      </c>
      <c r="I4" s="66" t="s">
        <v>1628</v>
      </c>
      <c r="K4" t="s">
        <v>1021</v>
      </c>
      <c r="O4" s="100"/>
    </row>
    <row r="5" spans="1:15" ht="60" x14ac:dyDescent="0.2">
      <c r="A5" s="122" t="s">
        <v>1011</v>
      </c>
      <c r="B5" s="123" t="s">
        <v>1569</v>
      </c>
      <c r="C5" s="122" t="s">
        <v>1014</v>
      </c>
      <c r="D5" s="122" t="s">
        <v>972</v>
      </c>
      <c r="E5" s="123" t="s">
        <v>1021</v>
      </c>
      <c r="F5" s="89" t="s">
        <v>1630</v>
      </c>
      <c r="G5" t="s">
        <v>1012</v>
      </c>
      <c r="H5" t="s">
        <v>26</v>
      </c>
      <c r="I5" s="66" t="s">
        <v>1631</v>
      </c>
      <c r="K5" t="s">
        <v>1012</v>
      </c>
      <c r="O5" s="100"/>
    </row>
    <row r="6" spans="1:15" ht="60" x14ac:dyDescent="0.2">
      <c r="A6" s="122" t="s">
        <v>1011</v>
      </c>
      <c r="B6" s="123" t="s">
        <v>1568</v>
      </c>
      <c r="C6" s="122" t="s">
        <v>1014</v>
      </c>
      <c r="D6" s="122" t="s">
        <v>972</v>
      </c>
      <c r="E6" s="123" t="s">
        <v>1021</v>
      </c>
      <c r="F6" s="89" t="s">
        <v>1630</v>
      </c>
      <c r="G6" t="s">
        <v>1012</v>
      </c>
      <c r="H6" t="s">
        <v>26</v>
      </c>
      <c r="I6" s="66" t="s">
        <v>1631</v>
      </c>
      <c r="K6" t="s">
        <v>1012</v>
      </c>
      <c r="O6" s="100"/>
    </row>
    <row r="7" spans="1:15" ht="24" x14ac:dyDescent="0.2">
      <c r="A7" s="101"/>
      <c r="B7" s="92"/>
      <c r="C7" s="102"/>
      <c r="D7" s="81"/>
      <c r="F7" s="81"/>
      <c r="I7" s="100"/>
      <c r="O7" s="100"/>
    </row>
    <row r="8" spans="1:15" ht="24" x14ac:dyDescent="0.2">
      <c r="A8" s="101"/>
      <c r="B8" s="92"/>
      <c r="C8" s="102"/>
      <c r="D8" s="94"/>
      <c r="F8" s="94"/>
      <c r="I8" s="100"/>
      <c r="O8" s="100"/>
    </row>
    <row r="9" spans="1:15" ht="24" x14ac:dyDescent="0.2">
      <c r="A9" s="101"/>
      <c r="B9" s="92"/>
      <c r="C9" s="102"/>
      <c r="D9" s="94"/>
      <c r="F9" s="94"/>
      <c r="I9" s="100"/>
      <c r="O9" s="100"/>
    </row>
    <row r="12" spans="1:15" x14ac:dyDescent="0.2">
      <c r="A12" s="41"/>
      <c r="B12" s="41"/>
      <c r="C12" s="41"/>
      <c r="D12" s="41"/>
      <c r="E12" s="41"/>
      <c r="F12" s="41"/>
      <c r="G12" s="41"/>
      <c r="H12" s="41"/>
      <c r="I12" s="41"/>
      <c r="J12" s="41"/>
      <c r="K12" s="41"/>
      <c r="O12" s="41"/>
    </row>
  </sheetData>
  <phoneticPr fontId="5" type="noConversion"/>
  <pageMargins left="0.7" right="0.7" top="0.75" bottom="0.75" header="0.3" footer="0.3"/>
  <pageSetup paperSize="9" orientation="portrait" horizontalDpi="0" verticalDpi="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535129-FB2A-824E-99FB-4D546C9899F0}">
  <sheetPr codeName="Feuil8"/>
  <dimension ref="A1:W151"/>
  <sheetViews>
    <sheetView topLeftCell="A40" workbookViewId="0">
      <selection activeCell="A56" sqref="A56:XFD56"/>
    </sheetView>
  </sheetViews>
  <sheetFormatPr baseColWidth="10" defaultRowHeight="16" x14ac:dyDescent="0.2"/>
  <cols>
    <col min="1" max="3" width="10.83203125" style="6"/>
    <col min="4" max="4" width="13" style="6" customWidth="1"/>
    <col min="5" max="5" width="12.1640625" style="61" bestFit="1" customWidth="1"/>
    <col min="6" max="6" width="10.83203125" style="6"/>
    <col min="7" max="7" width="12.1640625" style="6" bestFit="1" customWidth="1"/>
    <col min="8" max="8" width="10.83203125" style="6"/>
    <col min="9" max="9" width="21.83203125" style="6" bestFit="1" customWidth="1"/>
    <col min="10" max="10" width="10.83203125" style="24"/>
    <col min="11" max="11" width="25.1640625" style="9" customWidth="1"/>
    <col min="12" max="14" width="10.83203125" style="6"/>
    <col min="15" max="17" width="12.5" style="6" bestFit="1" customWidth="1"/>
    <col min="18" max="18" width="10.83203125" style="6"/>
    <col min="19" max="19" width="10.83203125" style="24"/>
    <col min="20" max="20" width="10.83203125" style="6"/>
    <col min="21" max="22" width="10.83203125" style="24"/>
    <col min="23" max="16384" width="10.83203125" style="6"/>
  </cols>
  <sheetData>
    <row r="1" spans="1:19" ht="51" x14ac:dyDescent="0.2">
      <c r="A1" s="10" t="s">
        <v>40</v>
      </c>
      <c r="B1" s="10" t="s">
        <v>41</v>
      </c>
      <c r="C1" s="10" t="s">
        <v>42</v>
      </c>
      <c r="D1" s="10" t="s">
        <v>0</v>
      </c>
      <c r="E1" s="60" t="s">
        <v>7</v>
      </c>
      <c r="F1" s="10" t="s">
        <v>1245</v>
      </c>
      <c r="G1" s="10" t="s">
        <v>1</v>
      </c>
      <c r="H1" s="10" t="s">
        <v>3</v>
      </c>
      <c r="I1" s="10" t="s">
        <v>5</v>
      </c>
      <c r="J1" s="70" t="s">
        <v>1346</v>
      </c>
      <c r="K1" s="11" t="s">
        <v>21</v>
      </c>
      <c r="L1" s="10" t="s">
        <v>165</v>
      </c>
      <c r="M1" s="11" t="s">
        <v>174</v>
      </c>
      <c r="N1" s="11" t="s">
        <v>725</v>
      </c>
      <c r="O1" s="20" t="s">
        <v>960</v>
      </c>
      <c r="P1" s="21" t="s">
        <v>961</v>
      </c>
      <c r="Q1" s="21" t="s">
        <v>962</v>
      </c>
      <c r="R1" s="10" t="s">
        <v>6</v>
      </c>
      <c r="S1" s="27" t="s">
        <v>1181</v>
      </c>
    </row>
    <row r="2" spans="1:19" x14ac:dyDescent="0.2">
      <c r="A2" s="6">
        <v>30001</v>
      </c>
      <c r="B2" s="6" t="s">
        <v>963</v>
      </c>
      <c r="C2" t="s">
        <v>27</v>
      </c>
      <c r="D2" s="6">
        <v>800</v>
      </c>
      <c r="G2" s="6">
        <v>2050</v>
      </c>
      <c r="H2" s="6" t="s">
        <v>2</v>
      </c>
      <c r="I2" s="6" t="s">
        <v>4</v>
      </c>
      <c r="J2" s="24">
        <v>187.95000000000002</v>
      </c>
      <c r="L2" s="6">
        <f>(J2*1.25)+60</f>
        <v>294.9375</v>
      </c>
      <c r="O2" s="24" t="str">
        <f t="shared" ref="O2:O13" si="0" xml:space="preserve"> (D2+60) &amp;" x " &amp;(G2+40)</f>
        <v>860 x 2090</v>
      </c>
      <c r="P2" s="24" t="str">
        <f t="shared" ref="P2:P13" si="1">(D2+46) &amp;" x " &amp;(G2+30)</f>
        <v>846 x 2080</v>
      </c>
      <c r="Q2" s="24" t="str">
        <f t="shared" ref="Q2:Q13" si="2">(D2-66) &amp;" x " &amp;(G2-24)</f>
        <v>734 x 2026</v>
      </c>
      <c r="R2" s="6">
        <v>285</v>
      </c>
      <c r="S2" s="24">
        <f>IF(I2="Standard", R2*0.7*0.9, IF(I2="Sur mesure", R2*0.6*0.9, "Valeur non reconnue"))</f>
        <v>179.55</v>
      </c>
    </row>
    <row r="3" spans="1:19" x14ac:dyDescent="0.2">
      <c r="A3" s="6">
        <v>30002</v>
      </c>
      <c r="B3" s="6" t="s">
        <v>963</v>
      </c>
      <c r="C3" t="s">
        <v>27</v>
      </c>
      <c r="D3" s="6">
        <v>890</v>
      </c>
      <c r="G3" s="6">
        <v>2050</v>
      </c>
      <c r="H3" s="6" t="s">
        <v>2</v>
      </c>
      <c r="I3" s="6" t="s">
        <v>4</v>
      </c>
      <c r="J3" s="24">
        <v>187.95000000000002</v>
      </c>
      <c r="L3" s="6">
        <f t="shared" ref="L3:L66" si="3">(J3*1.25)+60</f>
        <v>294.9375</v>
      </c>
      <c r="O3" s="24" t="str">
        <f t="shared" si="0"/>
        <v>950 x 2090</v>
      </c>
      <c r="P3" s="24" t="str">
        <f t="shared" si="1"/>
        <v>936 x 2080</v>
      </c>
      <c r="Q3" s="24" t="str">
        <f t="shared" si="2"/>
        <v>824 x 2026</v>
      </c>
      <c r="R3" s="6">
        <v>285</v>
      </c>
      <c r="S3" s="24">
        <f t="shared" ref="S3:S66" si="4">IF(I3="Standard", R3*0.7*0.9, IF(I3="Sur mesure", R3*0.6*0.9, "Valeur non reconnue"))</f>
        <v>179.55</v>
      </c>
    </row>
    <row r="4" spans="1:19" x14ac:dyDescent="0.2">
      <c r="A4" s="6">
        <v>30003</v>
      </c>
      <c r="B4" s="6" t="s">
        <v>963</v>
      </c>
      <c r="C4" t="s">
        <v>27</v>
      </c>
      <c r="D4" s="6">
        <v>990</v>
      </c>
      <c r="G4" s="6">
        <v>2050</v>
      </c>
      <c r="H4" s="6" t="s">
        <v>2</v>
      </c>
      <c r="I4" s="6" t="s">
        <v>4</v>
      </c>
      <c r="J4" s="24">
        <v>199.92</v>
      </c>
      <c r="L4" s="6">
        <f t="shared" si="3"/>
        <v>309.89999999999998</v>
      </c>
      <c r="O4" s="24" t="str">
        <f t="shared" si="0"/>
        <v>1050 x 2090</v>
      </c>
      <c r="P4" s="24" t="str">
        <f t="shared" si="1"/>
        <v>1036 x 2080</v>
      </c>
      <c r="Q4" s="24" t="str">
        <f t="shared" si="2"/>
        <v>924 x 2026</v>
      </c>
      <c r="R4" s="6">
        <v>304</v>
      </c>
      <c r="S4" s="24">
        <f t="shared" si="4"/>
        <v>191.51999999999998</v>
      </c>
    </row>
    <row r="5" spans="1:19" x14ac:dyDescent="0.2">
      <c r="A5" s="6">
        <v>30004</v>
      </c>
      <c r="B5" s="6" t="s">
        <v>963</v>
      </c>
      <c r="C5" t="s">
        <v>27</v>
      </c>
      <c r="D5" s="48">
        <v>1100</v>
      </c>
      <c r="G5" s="6">
        <v>2050</v>
      </c>
      <c r="H5" s="6" t="s">
        <v>2</v>
      </c>
      <c r="I5" s="6" t="s">
        <v>4</v>
      </c>
      <c r="J5" s="24">
        <v>242.76</v>
      </c>
      <c r="L5" s="6">
        <f t="shared" si="3"/>
        <v>363.45</v>
      </c>
      <c r="O5" s="24" t="str">
        <f t="shared" si="0"/>
        <v>1160 x 2090</v>
      </c>
      <c r="P5" s="24" t="str">
        <f t="shared" si="1"/>
        <v>1146 x 2080</v>
      </c>
      <c r="Q5" s="24" t="str">
        <f t="shared" si="2"/>
        <v>1034 x 2026</v>
      </c>
      <c r="R5" s="6">
        <v>372</v>
      </c>
      <c r="S5" s="24">
        <f t="shared" si="4"/>
        <v>234.35999999999999</v>
      </c>
    </row>
    <row r="6" spans="1:19" x14ac:dyDescent="0.2">
      <c r="A6" s="6">
        <v>30005</v>
      </c>
      <c r="B6" s="6" t="s">
        <v>963</v>
      </c>
      <c r="C6" t="s">
        <v>27</v>
      </c>
      <c r="D6" s="6">
        <v>1200</v>
      </c>
      <c r="G6" s="6">
        <v>2050</v>
      </c>
      <c r="H6" s="6" t="s">
        <v>2</v>
      </c>
      <c r="I6" s="6" t="s">
        <v>4</v>
      </c>
      <c r="J6" s="24">
        <v>253.46999999999997</v>
      </c>
      <c r="L6" s="6">
        <f t="shared" si="3"/>
        <v>376.83749999999998</v>
      </c>
      <c r="O6" s="24" t="str">
        <f t="shared" si="0"/>
        <v>1260 x 2090</v>
      </c>
      <c r="P6" s="24" t="str">
        <f t="shared" si="1"/>
        <v>1246 x 2080</v>
      </c>
      <c r="Q6" s="24" t="str">
        <f t="shared" si="2"/>
        <v>1134 x 2026</v>
      </c>
      <c r="R6" s="6">
        <v>389</v>
      </c>
      <c r="S6" s="24">
        <f t="shared" si="4"/>
        <v>245.06999999999996</v>
      </c>
    </row>
    <row r="7" spans="1:19" x14ac:dyDescent="0.2">
      <c r="A7" s="6">
        <v>30006</v>
      </c>
      <c r="B7" s="6" t="s">
        <v>963</v>
      </c>
      <c r="C7" t="s">
        <v>27</v>
      </c>
      <c r="D7" s="6">
        <v>1300</v>
      </c>
      <c r="G7" s="6">
        <v>2050</v>
      </c>
      <c r="H7" s="6" t="s">
        <v>2</v>
      </c>
      <c r="I7" s="6" t="s">
        <v>4</v>
      </c>
      <c r="J7" s="24">
        <v>258.51</v>
      </c>
      <c r="L7" s="6">
        <f t="shared" si="3"/>
        <v>383.13749999999999</v>
      </c>
      <c r="O7" s="24" t="str">
        <f t="shared" si="0"/>
        <v>1360 x 2090</v>
      </c>
      <c r="P7" s="24" t="str">
        <f t="shared" si="1"/>
        <v>1346 x 2080</v>
      </c>
      <c r="Q7" s="24" t="str">
        <f t="shared" si="2"/>
        <v>1234 x 2026</v>
      </c>
      <c r="R7" s="6">
        <v>397</v>
      </c>
      <c r="S7" s="24">
        <f t="shared" si="4"/>
        <v>250.10999999999999</v>
      </c>
    </row>
    <row r="8" spans="1:19" x14ac:dyDescent="0.2">
      <c r="A8" s="6">
        <v>30007</v>
      </c>
      <c r="B8" s="6" t="s">
        <v>963</v>
      </c>
      <c r="C8" t="s">
        <v>27</v>
      </c>
      <c r="D8" s="6">
        <v>800</v>
      </c>
      <c r="G8" s="6">
        <v>2140</v>
      </c>
      <c r="H8" s="6" t="s">
        <v>2</v>
      </c>
      <c r="I8" s="6" t="s">
        <v>4</v>
      </c>
      <c r="J8" s="24">
        <v>194.88</v>
      </c>
      <c r="L8" s="6">
        <f t="shared" si="3"/>
        <v>303.60000000000002</v>
      </c>
      <c r="O8" s="24" t="str">
        <f t="shared" si="0"/>
        <v>860 x 2180</v>
      </c>
      <c r="P8" s="24" t="str">
        <f t="shared" si="1"/>
        <v>846 x 2170</v>
      </c>
      <c r="Q8" s="24" t="str">
        <f t="shared" si="2"/>
        <v>734 x 2116</v>
      </c>
      <c r="R8" s="6">
        <v>296</v>
      </c>
      <c r="S8" s="24">
        <f t="shared" si="4"/>
        <v>186.48</v>
      </c>
    </row>
    <row r="9" spans="1:19" x14ac:dyDescent="0.2">
      <c r="A9" s="6">
        <v>30008</v>
      </c>
      <c r="B9" s="6" t="s">
        <v>963</v>
      </c>
      <c r="C9" t="s">
        <v>27</v>
      </c>
      <c r="D9" s="6">
        <v>890</v>
      </c>
      <c r="G9" s="6">
        <v>2140</v>
      </c>
      <c r="H9" s="6" t="s">
        <v>2</v>
      </c>
      <c r="I9" s="6" t="s">
        <v>4</v>
      </c>
      <c r="J9" s="24">
        <v>205.59</v>
      </c>
      <c r="L9" s="6">
        <f t="shared" si="3"/>
        <v>316.98750000000001</v>
      </c>
      <c r="O9" s="24" t="str">
        <f t="shared" si="0"/>
        <v>950 x 2180</v>
      </c>
      <c r="P9" s="24" t="str">
        <f t="shared" si="1"/>
        <v>936 x 2170</v>
      </c>
      <c r="Q9" s="24" t="str">
        <f t="shared" si="2"/>
        <v>824 x 2116</v>
      </c>
      <c r="R9" s="6">
        <v>313</v>
      </c>
      <c r="S9" s="24">
        <f t="shared" si="4"/>
        <v>197.19</v>
      </c>
    </row>
    <row r="10" spans="1:19" x14ac:dyDescent="0.2">
      <c r="A10" s="6">
        <v>30009</v>
      </c>
      <c r="B10" s="6" t="s">
        <v>963</v>
      </c>
      <c r="C10" t="s">
        <v>27</v>
      </c>
      <c r="D10" s="6">
        <v>990</v>
      </c>
      <c r="G10" s="6">
        <v>2140</v>
      </c>
      <c r="H10" s="6" t="s">
        <v>2</v>
      </c>
      <c r="I10" s="6" t="s">
        <v>4</v>
      </c>
      <c r="J10" s="24">
        <v>211.89000000000001</v>
      </c>
      <c r="L10" s="6">
        <f t="shared" si="3"/>
        <v>324.86250000000001</v>
      </c>
      <c r="O10" s="24" t="str">
        <f t="shared" si="0"/>
        <v>1050 x 2180</v>
      </c>
      <c r="P10" s="24" t="str">
        <f t="shared" si="1"/>
        <v>1036 x 2170</v>
      </c>
      <c r="Q10" s="24" t="str">
        <f t="shared" si="2"/>
        <v>924 x 2116</v>
      </c>
      <c r="R10" s="6">
        <v>323</v>
      </c>
      <c r="S10" s="24">
        <f t="shared" si="4"/>
        <v>203.49</v>
      </c>
    </row>
    <row r="11" spans="1:19" x14ac:dyDescent="0.2">
      <c r="A11" s="6">
        <v>30010</v>
      </c>
      <c r="B11" s="6" t="s">
        <v>963</v>
      </c>
      <c r="C11" t="s">
        <v>27</v>
      </c>
      <c r="D11" s="48">
        <v>1100</v>
      </c>
      <c r="G11" s="6">
        <v>2140</v>
      </c>
      <c r="H11" s="6" t="s">
        <v>2</v>
      </c>
      <c r="I11" s="6" t="s">
        <v>4</v>
      </c>
      <c r="J11" s="24">
        <v>260.39999999999998</v>
      </c>
      <c r="L11" s="6">
        <f t="shared" si="3"/>
        <v>385.5</v>
      </c>
      <c r="O11" s="24" t="str">
        <f t="shared" si="0"/>
        <v>1160 x 2180</v>
      </c>
      <c r="P11" s="24" t="str">
        <f t="shared" si="1"/>
        <v>1146 x 2170</v>
      </c>
      <c r="Q11" s="24" t="str">
        <f t="shared" si="2"/>
        <v>1034 x 2116</v>
      </c>
      <c r="R11" s="6">
        <v>400</v>
      </c>
      <c r="S11" s="24">
        <f t="shared" si="4"/>
        <v>252</v>
      </c>
    </row>
    <row r="12" spans="1:19" x14ac:dyDescent="0.2">
      <c r="A12" s="6">
        <v>30011</v>
      </c>
      <c r="B12" s="6" t="s">
        <v>963</v>
      </c>
      <c r="C12" t="s">
        <v>27</v>
      </c>
      <c r="D12" s="6">
        <v>1200</v>
      </c>
      <c r="G12" s="6">
        <v>2140</v>
      </c>
      <c r="H12" s="6" t="s">
        <v>2</v>
      </c>
      <c r="I12" s="6" t="s">
        <v>4</v>
      </c>
      <c r="J12" s="24">
        <v>260.39999999999998</v>
      </c>
      <c r="L12" s="6">
        <f t="shared" si="3"/>
        <v>385.5</v>
      </c>
      <c r="O12" s="24" t="str">
        <f t="shared" si="0"/>
        <v>1260 x 2180</v>
      </c>
      <c r="P12" s="24" t="str">
        <f t="shared" si="1"/>
        <v>1246 x 2170</v>
      </c>
      <c r="Q12" s="24" t="str">
        <f t="shared" si="2"/>
        <v>1134 x 2116</v>
      </c>
      <c r="R12" s="6">
        <v>400</v>
      </c>
      <c r="S12" s="24">
        <f t="shared" si="4"/>
        <v>252</v>
      </c>
    </row>
    <row r="13" spans="1:19" x14ac:dyDescent="0.2">
      <c r="A13" s="6">
        <v>30012</v>
      </c>
      <c r="B13" s="6" t="s">
        <v>963</v>
      </c>
      <c r="C13" t="s">
        <v>27</v>
      </c>
      <c r="D13" s="6">
        <v>1300</v>
      </c>
      <c r="G13" s="6">
        <v>2140</v>
      </c>
      <c r="H13" s="6" t="s">
        <v>2</v>
      </c>
      <c r="I13" s="6" t="s">
        <v>4</v>
      </c>
      <c r="J13" s="24">
        <v>266.06999999999994</v>
      </c>
      <c r="L13" s="6">
        <f t="shared" si="3"/>
        <v>392.58749999999992</v>
      </c>
      <c r="O13" s="24" t="str">
        <f t="shared" si="0"/>
        <v>1360 x 2180</v>
      </c>
      <c r="P13" s="24" t="str">
        <f t="shared" si="1"/>
        <v>1346 x 2170</v>
      </c>
      <c r="Q13" s="24" t="str">
        <f t="shared" si="2"/>
        <v>1234 x 2116</v>
      </c>
      <c r="R13" s="6">
        <v>409</v>
      </c>
      <c r="S13" s="24">
        <f t="shared" si="4"/>
        <v>257.66999999999996</v>
      </c>
    </row>
    <row r="14" spans="1:19" x14ac:dyDescent="0.2">
      <c r="A14" s="7">
        <v>30030</v>
      </c>
      <c r="B14" s="6" t="s">
        <v>963</v>
      </c>
      <c r="C14" t="s">
        <v>27</v>
      </c>
      <c r="D14" s="7">
        <v>1190</v>
      </c>
      <c r="E14" s="62" t="s">
        <v>1262</v>
      </c>
      <c r="F14" s="7">
        <v>590</v>
      </c>
      <c r="G14" s="7">
        <v>2050</v>
      </c>
      <c r="H14" s="7" t="s">
        <v>9</v>
      </c>
      <c r="I14" s="6" t="s">
        <v>4</v>
      </c>
      <c r="J14" s="24">
        <v>467.24999999999994</v>
      </c>
      <c r="L14" s="6">
        <f t="shared" si="3"/>
        <v>644.06249999999989</v>
      </c>
      <c r="O14" s="24"/>
      <c r="P14" s="24"/>
      <c r="Q14" s="24"/>
      <c r="R14" s="7">
        <v>715</v>
      </c>
      <c r="S14" s="24">
        <f t="shared" si="4"/>
        <v>450.44999999999993</v>
      </c>
    </row>
    <row r="15" spans="1:19" x14ac:dyDescent="0.2">
      <c r="A15" s="7">
        <v>30031</v>
      </c>
      <c r="B15" s="6" t="s">
        <v>963</v>
      </c>
      <c r="C15" t="s">
        <v>27</v>
      </c>
      <c r="D15" s="7">
        <v>1200</v>
      </c>
      <c r="E15" s="62" t="s">
        <v>1263</v>
      </c>
      <c r="F15" s="7">
        <v>400</v>
      </c>
      <c r="G15" s="7">
        <v>2050</v>
      </c>
      <c r="H15" s="7" t="s">
        <v>9</v>
      </c>
      <c r="I15" s="6" t="s">
        <v>4</v>
      </c>
      <c r="J15" s="24">
        <v>431.96999999999997</v>
      </c>
      <c r="L15" s="6">
        <f t="shared" si="3"/>
        <v>599.96249999999998</v>
      </c>
      <c r="O15" s="24"/>
      <c r="P15" s="24"/>
      <c r="Q15" s="24"/>
      <c r="R15" s="7">
        <v>659</v>
      </c>
      <c r="S15" s="24">
        <f t="shared" si="4"/>
        <v>415.16999999999996</v>
      </c>
    </row>
    <row r="16" spans="1:19" x14ac:dyDescent="0.2">
      <c r="A16" s="7">
        <v>30032</v>
      </c>
      <c r="B16" s="6" t="s">
        <v>963</v>
      </c>
      <c r="C16" t="s">
        <v>27</v>
      </c>
      <c r="D16" s="7">
        <v>1290</v>
      </c>
      <c r="E16" s="62" t="s">
        <v>1264</v>
      </c>
      <c r="F16" s="7">
        <v>640</v>
      </c>
      <c r="G16" s="7">
        <v>2050</v>
      </c>
      <c r="H16" s="7" t="s">
        <v>9</v>
      </c>
      <c r="I16" s="6" t="s">
        <v>4</v>
      </c>
      <c r="J16" s="24">
        <v>467.24999999999994</v>
      </c>
      <c r="L16" s="6">
        <f t="shared" si="3"/>
        <v>644.06249999999989</v>
      </c>
      <c r="O16" s="24"/>
      <c r="P16" s="24"/>
      <c r="Q16" s="24"/>
      <c r="R16" s="7">
        <v>715</v>
      </c>
      <c r="S16" s="24">
        <f t="shared" si="4"/>
        <v>450.44999999999993</v>
      </c>
    </row>
    <row r="17" spans="1:22" x14ac:dyDescent="0.2">
      <c r="A17" s="7">
        <v>30034</v>
      </c>
      <c r="B17" s="6" t="s">
        <v>963</v>
      </c>
      <c r="C17" t="s">
        <v>27</v>
      </c>
      <c r="D17" s="7">
        <v>1390</v>
      </c>
      <c r="E17" s="62" t="s">
        <v>1265</v>
      </c>
      <c r="F17" s="7">
        <v>690</v>
      </c>
      <c r="G17" s="7">
        <v>2050</v>
      </c>
      <c r="H17" s="7" t="s">
        <v>9</v>
      </c>
      <c r="I17" s="6" t="s">
        <v>4</v>
      </c>
      <c r="J17" s="24">
        <v>467.24999999999994</v>
      </c>
      <c r="L17" s="6">
        <f t="shared" si="3"/>
        <v>644.06249999999989</v>
      </c>
      <c r="O17" s="24"/>
      <c r="P17" s="24"/>
      <c r="Q17" s="24"/>
      <c r="R17" s="7">
        <v>715</v>
      </c>
      <c r="S17" s="24">
        <f t="shared" si="4"/>
        <v>450.44999999999993</v>
      </c>
    </row>
    <row r="18" spans="1:22" x14ac:dyDescent="0.2">
      <c r="A18" s="7">
        <v>30036</v>
      </c>
      <c r="B18" s="6" t="s">
        <v>963</v>
      </c>
      <c r="C18" t="s">
        <v>27</v>
      </c>
      <c r="D18" s="7">
        <v>1490</v>
      </c>
      <c r="E18" s="62" t="s">
        <v>1266</v>
      </c>
      <c r="F18" s="7">
        <v>740</v>
      </c>
      <c r="G18" s="7">
        <v>2050</v>
      </c>
      <c r="H18" s="7" t="s">
        <v>9</v>
      </c>
      <c r="I18" s="6" t="s">
        <v>4</v>
      </c>
      <c r="J18" s="24">
        <v>464.73</v>
      </c>
      <c r="K18" s="9" t="s">
        <v>22</v>
      </c>
      <c r="L18" s="6">
        <f t="shared" si="3"/>
        <v>640.91250000000002</v>
      </c>
      <c r="O18" s="24"/>
      <c r="P18" s="24"/>
      <c r="Q18" s="24"/>
      <c r="R18" s="7">
        <v>711</v>
      </c>
      <c r="S18" s="24">
        <f t="shared" si="4"/>
        <v>447.93</v>
      </c>
    </row>
    <row r="19" spans="1:22" x14ac:dyDescent="0.2">
      <c r="A19" s="7">
        <v>30072</v>
      </c>
      <c r="B19" s="6" t="s">
        <v>963</v>
      </c>
      <c r="C19" t="s">
        <v>27</v>
      </c>
      <c r="D19" s="7">
        <v>1490</v>
      </c>
      <c r="E19" s="62" t="s">
        <v>1267</v>
      </c>
      <c r="F19" s="7">
        <v>500</v>
      </c>
      <c r="G19" s="7">
        <v>2050</v>
      </c>
      <c r="H19" s="7" t="s">
        <v>9</v>
      </c>
      <c r="I19" s="6" t="s">
        <v>4</v>
      </c>
      <c r="J19" s="24">
        <v>464.73</v>
      </c>
      <c r="K19" s="9" t="s">
        <v>22</v>
      </c>
      <c r="L19" s="6">
        <f t="shared" si="3"/>
        <v>640.91250000000002</v>
      </c>
      <c r="O19" s="24"/>
      <c r="P19" s="24"/>
      <c r="Q19" s="24"/>
      <c r="R19" s="7">
        <v>711</v>
      </c>
      <c r="S19" s="24">
        <f t="shared" si="4"/>
        <v>447.93</v>
      </c>
    </row>
    <row r="20" spans="1:22" x14ac:dyDescent="0.2">
      <c r="A20" s="7">
        <v>30037</v>
      </c>
      <c r="B20" s="6" t="s">
        <v>963</v>
      </c>
      <c r="C20" t="s">
        <v>27</v>
      </c>
      <c r="D20" s="7">
        <v>1590</v>
      </c>
      <c r="E20" s="62" t="s">
        <v>1263</v>
      </c>
      <c r="F20" s="7">
        <v>790</v>
      </c>
      <c r="G20" s="7">
        <v>2050</v>
      </c>
      <c r="H20" s="7" t="s">
        <v>9</v>
      </c>
      <c r="I20" s="6" t="s">
        <v>4</v>
      </c>
      <c r="J20" s="24">
        <v>496.22999999999996</v>
      </c>
      <c r="K20" s="9" t="s">
        <v>22</v>
      </c>
      <c r="L20" s="6">
        <f t="shared" si="3"/>
        <v>680.28749999999991</v>
      </c>
      <c r="O20" s="24"/>
      <c r="P20" s="24"/>
      <c r="Q20" s="24"/>
      <c r="R20" s="7">
        <v>761</v>
      </c>
      <c r="S20" s="24">
        <f t="shared" si="4"/>
        <v>479.42999999999995</v>
      </c>
    </row>
    <row r="21" spans="1:22" x14ac:dyDescent="0.2">
      <c r="A21" s="7">
        <v>30073</v>
      </c>
      <c r="B21" s="6" t="s">
        <v>963</v>
      </c>
      <c r="C21" t="s">
        <v>27</v>
      </c>
      <c r="D21" s="7">
        <v>1590</v>
      </c>
      <c r="E21" s="62" t="s">
        <v>1267</v>
      </c>
      <c r="F21" s="7">
        <v>600</v>
      </c>
      <c r="G21" s="7">
        <v>2050</v>
      </c>
      <c r="H21" s="7" t="s">
        <v>9</v>
      </c>
      <c r="I21" s="6" t="s">
        <v>4</v>
      </c>
      <c r="J21" s="24">
        <v>496.22999999999996</v>
      </c>
      <c r="K21" s="9" t="s">
        <v>22</v>
      </c>
      <c r="L21" s="6">
        <f t="shared" si="3"/>
        <v>680.28749999999991</v>
      </c>
      <c r="O21" s="24"/>
      <c r="P21" s="24"/>
      <c r="Q21" s="24"/>
      <c r="R21" s="7">
        <v>761</v>
      </c>
      <c r="S21" s="24">
        <f t="shared" si="4"/>
        <v>479.42999999999995</v>
      </c>
    </row>
    <row r="22" spans="1:22" x14ac:dyDescent="0.2">
      <c r="A22" s="7">
        <v>30064</v>
      </c>
      <c r="B22" s="6" t="s">
        <v>963</v>
      </c>
      <c r="C22" t="s">
        <v>27</v>
      </c>
      <c r="D22" s="7">
        <v>1690</v>
      </c>
      <c r="E22" s="62" t="s">
        <v>1267</v>
      </c>
      <c r="F22" s="7">
        <v>700</v>
      </c>
      <c r="G22" s="7">
        <v>2050</v>
      </c>
      <c r="H22" s="7" t="s">
        <v>9</v>
      </c>
      <c r="I22" s="6" t="s">
        <v>4</v>
      </c>
      <c r="J22" s="24">
        <v>496.22999999999996</v>
      </c>
      <c r="K22" s="9" t="s">
        <v>22</v>
      </c>
      <c r="L22" s="6">
        <f t="shared" si="3"/>
        <v>680.28749999999991</v>
      </c>
      <c r="O22" s="24"/>
      <c r="P22" s="24"/>
      <c r="Q22" s="24"/>
      <c r="R22" s="7">
        <v>761</v>
      </c>
      <c r="S22" s="24">
        <f t="shared" si="4"/>
        <v>479.42999999999995</v>
      </c>
    </row>
    <row r="23" spans="1:22" x14ac:dyDescent="0.2">
      <c r="A23" s="7">
        <v>30038</v>
      </c>
      <c r="B23" s="6" t="s">
        <v>963</v>
      </c>
      <c r="C23" t="s">
        <v>27</v>
      </c>
      <c r="D23" s="7">
        <v>1770</v>
      </c>
      <c r="E23" s="62" t="s">
        <v>1268</v>
      </c>
      <c r="F23" s="7">
        <v>880</v>
      </c>
      <c r="G23" s="7">
        <v>2050</v>
      </c>
      <c r="H23" s="7" t="s">
        <v>9</v>
      </c>
      <c r="I23" s="6" t="s">
        <v>4</v>
      </c>
      <c r="J23" s="24">
        <v>526.46999999999991</v>
      </c>
      <c r="K23" s="9" t="s">
        <v>22</v>
      </c>
      <c r="L23" s="6">
        <f t="shared" si="3"/>
        <v>718.08749999999986</v>
      </c>
      <c r="O23" s="24"/>
      <c r="P23" s="24"/>
      <c r="Q23" s="24"/>
      <c r="R23" s="7">
        <v>809</v>
      </c>
      <c r="S23" s="24">
        <f t="shared" si="4"/>
        <v>509.66999999999996</v>
      </c>
    </row>
    <row r="24" spans="1:22" x14ac:dyDescent="0.2">
      <c r="A24" s="7">
        <v>30069</v>
      </c>
      <c r="B24" s="6" t="s">
        <v>963</v>
      </c>
      <c r="C24" t="s">
        <v>27</v>
      </c>
      <c r="D24" s="7">
        <v>1790</v>
      </c>
      <c r="E24" s="62" t="s">
        <v>1267</v>
      </c>
      <c r="F24" s="7">
        <v>800</v>
      </c>
      <c r="G24" s="7">
        <v>2050</v>
      </c>
      <c r="H24" s="7" t="s">
        <v>9</v>
      </c>
      <c r="I24" s="6" t="s">
        <v>4</v>
      </c>
      <c r="J24" s="24">
        <v>557.33999999999992</v>
      </c>
      <c r="K24" s="9" t="s">
        <v>22</v>
      </c>
      <c r="L24" s="6">
        <f t="shared" si="3"/>
        <v>756.67499999999995</v>
      </c>
      <c r="O24" s="24"/>
      <c r="P24" s="24"/>
      <c r="Q24" s="24"/>
      <c r="R24" s="7">
        <v>858</v>
      </c>
      <c r="S24" s="24">
        <f t="shared" si="4"/>
        <v>540.54</v>
      </c>
    </row>
    <row r="25" spans="1:22" x14ac:dyDescent="0.2">
      <c r="A25" s="7">
        <v>30066</v>
      </c>
      <c r="B25" s="6" t="s">
        <v>963</v>
      </c>
      <c r="C25" t="s">
        <v>27</v>
      </c>
      <c r="D25" s="7">
        <v>1890</v>
      </c>
      <c r="E25" s="62" t="s">
        <v>1267</v>
      </c>
      <c r="F25" s="7">
        <v>900</v>
      </c>
      <c r="G25" s="7">
        <v>2050</v>
      </c>
      <c r="H25" s="7" t="s">
        <v>9</v>
      </c>
      <c r="I25" s="6" t="s">
        <v>4</v>
      </c>
      <c r="J25" s="24">
        <v>557.33999999999992</v>
      </c>
      <c r="K25" s="9" t="s">
        <v>22</v>
      </c>
      <c r="L25" s="6">
        <f t="shared" si="3"/>
        <v>756.67499999999995</v>
      </c>
      <c r="O25" s="24"/>
      <c r="P25" s="24"/>
      <c r="Q25" s="24"/>
      <c r="R25" s="7">
        <v>858</v>
      </c>
      <c r="S25" s="24">
        <f t="shared" si="4"/>
        <v>540.54</v>
      </c>
    </row>
    <row r="26" spans="1:22" x14ac:dyDescent="0.2">
      <c r="A26" s="7">
        <v>30039</v>
      </c>
      <c r="B26" s="6" t="s">
        <v>963</v>
      </c>
      <c r="C26" t="s">
        <v>27</v>
      </c>
      <c r="D26" s="7">
        <v>1970</v>
      </c>
      <c r="E26" s="62" t="s">
        <v>1267</v>
      </c>
      <c r="F26" s="7">
        <v>980</v>
      </c>
      <c r="G26" s="7">
        <v>2050</v>
      </c>
      <c r="H26" s="7" t="s">
        <v>9</v>
      </c>
      <c r="I26" s="6" t="s">
        <v>4</v>
      </c>
      <c r="J26" s="24">
        <v>557.33999999999992</v>
      </c>
      <c r="K26" s="9" t="s">
        <v>22</v>
      </c>
      <c r="L26" s="6">
        <f t="shared" si="3"/>
        <v>756.67499999999995</v>
      </c>
      <c r="O26" s="24"/>
      <c r="P26" s="24"/>
      <c r="Q26" s="24"/>
      <c r="R26" s="7">
        <v>858</v>
      </c>
      <c r="S26" s="24">
        <f t="shared" si="4"/>
        <v>540.54</v>
      </c>
    </row>
    <row r="27" spans="1:22" x14ac:dyDescent="0.2">
      <c r="A27" s="7">
        <v>30040</v>
      </c>
      <c r="B27" s="6" t="s">
        <v>963</v>
      </c>
      <c r="C27" t="s">
        <v>27</v>
      </c>
      <c r="D27" s="7">
        <v>1190</v>
      </c>
      <c r="E27" s="62" t="s">
        <v>1262</v>
      </c>
      <c r="F27" s="7">
        <v>590</v>
      </c>
      <c r="G27" s="7">
        <v>2140</v>
      </c>
      <c r="H27" s="7" t="s">
        <v>9</v>
      </c>
      <c r="I27" s="6" t="s">
        <v>4</v>
      </c>
      <c r="J27" s="24">
        <v>516.38999999999987</v>
      </c>
      <c r="L27" s="6">
        <f t="shared" si="3"/>
        <v>705.48749999999984</v>
      </c>
      <c r="O27" s="24"/>
      <c r="P27" s="24"/>
      <c r="Q27" s="24"/>
      <c r="R27" s="7">
        <v>793</v>
      </c>
      <c r="S27" s="24">
        <f t="shared" si="4"/>
        <v>499.58999999999992</v>
      </c>
    </row>
    <row r="28" spans="1:22" s="44" customFormat="1" x14ac:dyDescent="0.2">
      <c r="A28" s="47">
        <v>30041</v>
      </c>
      <c r="B28" s="44" t="s">
        <v>963</v>
      </c>
      <c r="C28" s="45" t="s">
        <v>27</v>
      </c>
      <c r="D28" s="47">
        <v>1200</v>
      </c>
      <c r="E28" s="64" t="s">
        <v>1263</v>
      </c>
      <c r="F28" s="47">
        <v>400</v>
      </c>
      <c r="G28" s="47">
        <v>2140</v>
      </c>
      <c r="H28" s="47" t="s">
        <v>9</v>
      </c>
      <c r="I28" s="44" t="s">
        <v>4</v>
      </c>
      <c r="J28" s="48">
        <v>448.34999999999997</v>
      </c>
      <c r="K28" s="49"/>
      <c r="L28" s="44">
        <f t="shared" si="3"/>
        <v>620.4375</v>
      </c>
      <c r="O28" s="48"/>
      <c r="P28" s="48"/>
      <c r="Q28" s="48"/>
      <c r="R28" s="47">
        <v>685</v>
      </c>
      <c r="S28" s="48">
        <f t="shared" si="4"/>
        <v>431.54999999999995</v>
      </c>
      <c r="U28" s="48">
        <f>431.55+16.8+60</f>
        <v>508.35</v>
      </c>
      <c r="V28" s="48">
        <f>U28*1.3</f>
        <v>660.85500000000002</v>
      </c>
    </row>
    <row r="29" spans="1:22" x14ac:dyDescent="0.2">
      <c r="A29" s="7">
        <v>30042</v>
      </c>
      <c r="B29" s="6" t="s">
        <v>963</v>
      </c>
      <c r="C29" t="s">
        <v>27</v>
      </c>
      <c r="D29" s="7">
        <v>1290</v>
      </c>
      <c r="E29" s="62" t="s">
        <v>1264</v>
      </c>
      <c r="F29" s="7">
        <v>640</v>
      </c>
      <c r="G29" s="7">
        <v>2140</v>
      </c>
      <c r="H29" s="7" t="s">
        <v>9</v>
      </c>
      <c r="I29" s="6" t="s">
        <v>4</v>
      </c>
      <c r="J29" s="24">
        <v>516.38999999999987</v>
      </c>
      <c r="L29" s="6">
        <f t="shared" si="3"/>
        <v>705.48749999999984</v>
      </c>
      <c r="O29" s="24"/>
      <c r="P29" s="24"/>
      <c r="Q29" s="24"/>
      <c r="R29" s="7">
        <v>793</v>
      </c>
      <c r="S29" s="24">
        <f t="shared" si="4"/>
        <v>499.58999999999992</v>
      </c>
    </row>
    <row r="30" spans="1:22" x14ac:dyDescent="0.2">
      <c r="A30" s="7">
        <v>30044</v>
      </c>
      <c r="B30" s="6" t="s">
        <v>963</v>
      </c>
      <c r="C30" t="s">
        <v>27</v>
      </c>
      <c r="D30" s="7">
        <v>1390</v>
      </c>
      <c r="E30" s="62" t="s">
        <v>1265</v>
      </c>
      <c r="F30" s="7">
        <v>690</v>
      </c>
      <c r="G30" s="7">
        <v>2140</v>
      </c>
      <c r="H30" s="7" t="s">
        <v>9</v>
      </c>
      <c r="I30" s="6" t="s">
        <v>4</v>
      </c>
      <c r="J30" s="24">
        <v>516.38999999999987</v>
      </c>
      <c r="L30" s="6">
        <f t="shared" si="3"/>
        <v>705.48749999999984</v>
      </c>
      <c r="O30" s="24"/>
      <c r="P30" s="24"/>
      <c r="Q30" s="24"/>
      <c r="R30" s="7">
        <v>793</v>
      </c>
      <c r="S30" s="24">
        <f t="shared" si="4"/>
        <v>499.58999999999992</v>
      </c>
    </row>
    <row r="31" spans="1:22" x14ac:dyDescent="0.2">
      <c r="A31" s="7">
        <v>30046</v>
      </c>
      <c r="B31" s="6" t="s">
        <v>963</v>
      </c>
      <c r="C31" t="s">
        <v>27</v>
      </c>
      <c r="D31" s="7">
        <v>1490</v>
      </c>
      <c r="E31" s="62" t="s">
        <v>1266</v>
      </c>
      <c r="F31" s="7">
        <v>740</v>
      </c>
      <c r="G31" s="7">
        <v>2140</v>
      </c>
      <c r="H31" s="7" t="s">
        <v>9</v>
      </c>
      <c r="I31" s="6" t="s">
        <v>4</v>
      </c>
      <c r="J31" s="24">
        <v>516.38999999999987</v>
      </c>
      <c r="L31" s="6">
        <f t="shared" si="3"/>
        <v>705.48749999999984</v>
      </c>
      <c r="O31" s="24"/>
      <c r="P31" s="24"/>
      <c r="Q31" s="24"/>
      <c r="R31" s="7">
        <v>793</v>
      </c>
      <c r="S31" s="24">
        <f t="shared" si="4"/>
        <v>499.58999999999992</v>
      </c>
    </row>
    <row r="32" spans="1:22" x14ac:dyDescent="0.2">
      <c r="A32" s="7">
        <v>30067</v>
      </c>
      <c r="B32" s="6" t="s">
        <v>963</v>
      </c>
      <c r="C32" t="s">
        <v>27</v>
      </c>
      <c r="D32" s="7">
        <v>1490</v>
      </c>
      <c r="E32" s="62" t="s">
        <v>1267</v>
      </c>
      <c r="F32" s="7">
        <v>500</v>
      </c>
      <c r="G32" s="7">
        <v>2140</v>
      </c>
      <c r="H32" s="7" t="s">
        <v>9</v>
      </c>
      <c r="I32" s="6" t="s">
        <v>4</v>
      </c>
      <c r="J32" s="24">
        <v>516.38999999999987</v>
      </c>
      <c r="K32" s="9" t="s">
        <v>22</v>
      </c>
      <c r="L32" s="6">
        <f t="shared" si="3"/>
        <v>705.48749999999984</v>
      </c>
      <c r="O32" s="24"/>
      <c r="P32" s="24"/>
      <c r="Q32" s="24"/>
      <c r="R32" s="7">
        <v>793</v>
      </c>
      <c r="S32" s="24">
        <f t="shared" si="4"/>
        <v>499.58999999999992</v>
      </c>
    </row>
    <row r="33" spans="1:19" x14ac:dyDescent="0.2">
      <c r="A33" s="7">
        <v>30047</v>
      </c>
      <c r="B33" s="6" t="s">
        <v>963</v>
      </c>
      <c r="C33" t="s">
        <v>27</v>
      </c>
      <c r="D33" s="7">
        <v>1590</v>
      </c>
      <c r="E33" s="62" t="s">
        <v>1263</v>
      </c>
      <c r="F33" s="7">
        <v>790</v>
      </c>
      <c r="G33" s="7">
        <v>2140</v>
      </c>
      <c r="H33" s="7" t="s">
        <v>9</v>
      </c>
      <c r="I33" s="6" t="s">
        <v>4</v>
      </c>
      <c r="J33" s="24">
        <v>496.22999999999996</v>
      </c>
      <c r="K33" s="9" t="s">
        <v>22</v>
      </c>
      <c r="L33" s="6">
        <f t="shared" si="3"/>
        <v>680.28749999999991</v>
      </c>
      <c r="O33" s="24"/>
      <c r="P33" s="24"/>
      <c r="Q33" s="24"/>
      <c r="R33" s="7">
        <v>761</v>
      </c>
      <c r="S33" s="24">
        <f t="shared" si="4"/>
        <v>479.42999999999995</v>
      </c>
    </row>
    <row r="34" spans="1:19" x14ac:dyDescent="0.2">
      <c r="A34" s="7">
        <v>30068</v>
      </c>
      <c r="B34" s="6" t="s">
        <v>963</v>
      </c>
      <c r="C34" t="s">
        <v>27</v>
      </c>
      <c r="D34" s="7">
        <v>1590</v>
      </c>
      <c r="E34" s="62" t="s">
        <v>1267</v>
      </c>
      <c r="F34" s="7">
        <v>600</v>
      </c>
      <c r="G34" s="7">
        <v>2140</v>
      </c>
      <c r="H34" s="7" t="s">
        <v>9</v>
      </c>
      <c r="I34" s="6" t="s">
        <v>4</v>
      </c>
      <c r="J34" s="24">
        <v>496.22999999999996</v>
      </c>
      <c r="K34" s="9" t="s">
        <v>22</v>
      </c>
      <c r="L34" s="6">
        <f t="shared" si="3"/>
        <v>680.28749999999991</v>
      </c>
      <c r="O34" s="24"/>
      <c r="P34" s="24"/>
      <c r="Q34" s="24"/>
      <c r="R34" s="7">
        <v>761</v>
      </c>
      <c r="S34" s="24">
        <f t="shared" si="4"/>
        <v>479.42999999999995</v>
      </c>
    </row>
    <row r="35" spans="1:19" x14ac:dyDescent="0.2">
      <c r="A35" s="7">
        <v>30074</v>
      </c>
      <c r="B35" s="6" t="s">
        <v>963</v>
      </c>
      <c r="C35" t="s">
        <v>27</v>
      </c>
      <c r="D35" s="7">
        <v>1690</v>
      </c>
      <c r="E35" s="62" t="s">
        <v>1267</v>
      </c>
      <c r="F35" s="7">
        <v>700</v>
      </c>
      <c r="G35" s="7">
        <v>2140</v>
      </c>
      <c r="H35" s="7" t="s">
        <v>9</v>
      </c>
      <c r="I35" s="6" t="s">
        <v>4</v>
      </c>
      <c r="J35" s="24">
        <v>496.22999999999996</v>
      </c>
      <c r="K35" s="9" t="s">
        <v>22</v>
      </c>
      <c r="L35" s="6">
        <f t="shared" si="3"/>
        <v>680.28749999999991</v>
      </c>
      <c r="O35" s="24"/>
      <c r="P35" s="24"/>
      <c r="Q35" s="24"/>
      <c r="R35" s="7">
        <v>761</v>
      </c>
      <c r="S35" s="24">
        <f t="shared" si="4"/>
        <v>479.42999999999995</v>
      </c>
    </row>
    <row r="36" spans="1:19" x14ac:dyDescent="0.2">
      <c r="A36" s="7">
        <v>30048</v>
      </c>
      <c r="B36" s="6" t="s">
        <v>963</v>
      </c>
      <c r="C36" t="s">
        <v>27</v>
      </c>
      <c r="D36" s="7">
        <v>1770</v>
      </c>
      <c r="E36" s="62" t="s">
        <v>1268</v>
      </c>
      <c r="F36" s="7">
        <v>880</v>
      </c>
      <c r="G36" s="7">
        <v>2140</v>
      </c>
      <c r="H36" s="7" t="s">
        <v>9</v>
      </c>
      <c r="I36" s="6" t="s">
        <v>4</v>
      </c>
      <c r="J36" s="24">
        <v>526.46999999999991</v>
      </c>
      <c r="K36" s="9" t="s">
        <v>22</v>
      </c>
      <c r="L36" s="6">
        <f t="shared" si="3"/>
        <v>718.08749999999986</v>
      </c>
      <c r="O36" s="24"/>
      <c r="P36" s="24"/>
      <c r="Q36" s="24"/>
      <c r="R36" s="7">
        <v>809</v>
      </c>
      <c r="S36" s="24">
        <f t="shared" si="4"/>
        <v>509.66999999999996</v>
      </c>
    </row>
    <row r="37" spans="1:19" x14ac:dyDescent="0.2">
      <c r="A37" s="7">
        <v>30070</v>
      </c>
      <c r="B37" s="6" t="s">
        <v>963</v>
      </c>
      <c r="C37" t="s">
        <v>27</v>
      </c>
      <c r="D37" s="7">
        <v>1790</v>
      </c>
      <c r="E37" s="62" t="s">
        <v>1267</v>
      </c>
      <c r="F37" s="7">
        <v>800</v>
      </c>
      <c r="G37" s="7">
        <v>2140</v>
      </c>
      <c r="H37" s="7" t="s">
        <v>9</v>
      </c>
      <c r="I37" s="6" t="s">
        <v>4</v>
      </c>
      <c r="J37" s="24">
        <v>557.33999999999992</v>
      </c>
      <c r="K37" s="9" t="s">
        <v>22</v>
      </c>
      <c r="L37" s="6">
        <f t="shared" si="3"/>
        <v>756.67499999999995</v>
      </c>
      <c r="O37" s="24"/>
      <c r="P37" s="24"/>
      <c r="Q37" s="24"/>
      <c r="R37" s="7">
        <v>858</v>
      </c>
      <c r="S37" s="24">
        <f t="shared" si="4"/>
        <v>540.54</v>
      </c>
    </row>
    <row r="38" spans="1:19" x14ac:dyDescent="0.2">
      <c r="A38" s="7">
        <v>30071</v>
      </c>
      <c r="B38" s="6" t="s">
        <v>963</v>
      </c>
      <c r="C38" t="s">
        <v>27</v>
      </c>
      <c r="D38" s="7">
        <v>1890</v>
      </c>
      <c r="E38" s="62" t="s">
        <v>1267</v>
      </c>
      <c r="F38" s="7">
        <v>900</v>
      </c>
      <c r="G38" s="7">
        <v>2140</v>
      </c>
      <c r="H38" s="7" t="s">
        <v>9</v>
      </c>
      <c r="I38" s="6" t="s">
        <v>4</v>
      </c>
      <c r="J38" s="24">
        <v>557.33999999999992</v>
      </c>
      <c r="K38" s="9" t="s">
        <v>22</v>
      </c>
      <c r="L38" s="6">
        <f t="shared" si="3"/>
        <v>756.67499999999995</v>
      </c>
      <c r="O38" s="24"/>
      <c r="P38" s="24"/>
      <c r="Q38" s="24"/>
      <c r="R38" s="7">
        <v>858</v>
      </c>
      <c r="S38" s="24">
        <f t="shared" si="4"/>
        <v>540.54</v>
      </c>
    </row>
    <row r="39" spans="1:19" x14ac:dyDescent="0.2">
      <c r="A39" s="7">
        <v>30049</v>
      </c>
      <c r="B39" s="6" t="s">
        <v>963</v>
      </c>
      <c r="C39" t="s">
        <v>27</v>
      </c>
      <c r="D39" s="7">
        <v>1970</v>
      </c>
      <c r="E39" s="62" t="s">
        <v>1267</v>
      </c>
      <c r="F39" s="7">
        <v>980</v>
      </c>
      <c r="G39" s="7">
        <v>2140</v>
      </c>
      <c r="H39" s="7" t="s">
        <v>9</v>
      </c>
      <c r="I39" s="6" t="s">
        <v>4</v>
      </c>
      <c r="J39" s="24">
        <v>557.33999999999992</v>
      </c>
      <c r="K39" s="9" t="s">
        <v>22</v>
      </c>
      <c r="L39" s="6">
        <f t="shared" si="3"/>
        <v>756.67499999999995</v>
      </c>
      <c r="O39" s="24"/>
      <c r="P39" s="24"/>
      <c r="Q39" s="24"/>
      <c r="R39" s="7">
        <v>858</v>
      </c>
      <c r="S39" s="24">
        <f t="shared" si="4"/>
        <v>540.54</v>
      </c>
    </row>
    <row r="40" spans="1:19" x14ac:dyDescent="0.2">
      <c r="A40" s="7">
        <v>30201</v>
      </c>
      <c r="B40" s="6" t="s">
        <v>963</v>
      </c>
      <c r="C40" t="s">
        <v>27</v>
      </c>
      <c r="D40" s="7" t="s">
        <v>11</v>
      </c>
      <c r="G40" s="7" t="s">
        <v>12</v>
      </c>
      <c r="H40" s="7" t="s">
        <v>2</v>
      </c>
      <c r="I40" s="7" t="s">
        <v>10</v>
      </c>
      <c r="J40" s="24">
        <v>303.77999999999997</v>
      </c>
      <c r="L40" s="6">
        <f t="shared" si="3"/>
        <v>439.72499999999997</v>
      </c>
      <c r="M40" s="14" t="s">
        <v>173</v>
      </c>
      <c r="R40" s="7">
        <v>547</v>
      </c>
      <c r="S40" s="24">
        <f t="shared" si="4"/>
        <v>295.38</v>
      </c>
    </row>
    <row r="41" spans="1:19" x14ac:dyDescent="0.2">
      <c r="A41" s="7">
        <v>30101</v>
      </c>
      <c r="B41" s="6" t="s">
        <v>963</v>
      </c>
      <c r="C41" t="s">
        <v>27</v>
      </c>
      <c r="D41" s="7" t="s">
        <v>11</v>
      </c>
      <c r="G41" s="7">
        <v>2050</v>
      </c>
      <c r="H41" s="7" t="s">
        <v>2</v>
      </c>
      <c r="I41" s="7" t="s">
        <v>10</v>
      </c>
      <c r="J41" s="24">
        <v>272.45999999999998</v>
      </c>
      <c r="L41" s="6">
        <f t="shared" si="3"/>
        <v>400.57499999999999</v>
      </c>
      <c r="M41" s="14" t="s">
        <v>173</v>
      </c>
      <c r="R41" s="7">
        <v>489</v>
      </c>
      <c r="S41" s="24">
        <f t="shared" si="4"/>
        <v>264.06</v>
      </c>
    </row>
    <row r="42" spans="1:19" x14ac:dyDescent="0.2">
      <c r="A42" s="7">
        <v>30206</v>
      </c>
      <c r="B42" s="6" t="s">
        <v>963</v>
      </c>
      <c r="C42" t="s">
        <v>27</v>
      </c>
      <c r="D42" s="7" t="s">
        <v>11</v>
      </c>
      <c r="G42" s="7" t="s">
        <v>13</v>
      </c>
      <c r="H42" s="7" t="s">
        <v>2</v>
      </c>
      <c r="I42" s="7" t="s">
        <v>10</v>
      </c>
      <c r="J42" s="24">
        <v>312.95999999999998</v>
      </c>
      <c r="L42" s="6">
        <f t="shared" si="3"/>
        <v>451.2</v>
      </c>
      <c r="M42" s="14" t="s">
        <v>173</v>
      </c>
      <c r="R42" s="7">
        <v>564</v>
      </c>
      <c r="S42" s="24">
        <f t="shared" si="4"/>
        <v>304.56</v>
      </c>
    </row>
    <row r="43" spans="1:19" x14ac:dyDescent="0.2">
      <c r="A43" s="7">
        <v>30106</v>
      </c>
      <c r="B43" s="6" t="s">
        <v>963</v>
      </c>
      <c r="C43" t="s">
        <v>27</v>
      </c>
      <c r="D43" s="7" t="s">
        <v>11</v>
      </c>
      <c r="G43" s="7">
        <v>2140</v>
      </c>
      <c r="H43" s="7" t="s">
        <v>2</v>
      </c>
      <c r="I43" s="7" t="s">
        <v>10</v>
      </c>
      <c r="J43" s="24">
        <v>282.71999999999997</v>
      </c>
      <c r="L43" s="6">
        <f t="shared" si="3"/>
        <v>413.4</v>
      </c>
      <c r="M43" s="14" t="s">
        <v>173</v>
      </c>
      <c r="R43" s="7">
        <v>508</v>
      </c>
      <c r="S43" s="24">
        <f t="shared" si="4"/>
        <v>274.32</v>
      </c>
    </row>
    <row r="44" spans="1:19" x14ac:dyDescent="0.2">
      <c r="A44" s="7">
        <v>30211</v>
      </c>
      <c r="B44" s="6" t="s">
        <v>963</v>
      </c>
      <c r="C44" t="s">
        <v>27</v>
      </c>
      <c r="D44" s="7" t="s">
        <v>11</v>
      </c>
      <c r="G44" s="7" t="s">
        <v>14</v>
      </c>
      <c r="H44" s="7" t="s">
        <v>2</v>
      </c>
      <c r="I44" s="7" t="s">
        <v>10</v>
      </c>
      <c r="J44" s="24">
        <v>396.65999999999997</v>
      </c>
      <c r="L44" s="6">
        <f t="shared" si="3"/>
        <v>555.82499999999993</v>
      </c>
      <c r="M44" s="14" t="s">
        <v>173</v>
      </c>
      <c r="R44" s="7">
        <v>719</v>
      </c>
      <c r="S44" s="24">
        <f t="shared" si="4"/>
        <v>388.26</v>
      </c>
    </row>
    <row r="45" spans="1:19" x14ac:dyDescent="0.2">
      <c r="A45" s="7">
        <v>30216</v>
      </c>
      <c r="B45" s="6" t="s">
        <v>963</v>
      </c>
      <c r="C45" t="s">
        <v>27</v>
      </c>
      <c r="D45" s="7" t="s">
        <v>11</v>
      </c>
      <c r="G45" s="7" t="s">
        <v>15</v>
      </c>
      <c r="H45" s="7" t="s">
        <v>2</v>
      </c>
      <c r="I45" s="7" t="s">
        <v>10</v>
      </c>
      <c r="J45" s="24">
        <v>418.26</v>
      </c>
      <c r="L45" s="6">
        <f t="shared" si="3"/>
        <v>582.82500000000005</v>
      </c>
      <c r="M45" s="14" t="s">
        <v>173</v>
      </c>
      <c r="R45" s="7">
        <v>759</v>
      </c>
      <c r="S45" s="24">
        <f t="shared" si="4"/>
        <v>409.86</v>
      </c>
    </row>
    <row r="46" spans="1:19" x14ac:dyDescent="0.2">
      <c r="A46" s="7">
        <v>30221</v>
      </c>
      <c r="B46" s="6" t="s">
        <v>963</v>
      </c>
      <c r="C46" t="s">
        <v>27</v>
      </c>
      <c r="D46" s="7" t="s">
        <v>11</v>
      </c>
      <c r="G46" s="7" t="s">
        <v>16</v>
      </c>
      <c r="H46" s="7" t="s">
        <v>2</v>
      </c>
      <c r="I46" s="7" t="s">
        <v>10</v>
      </c>
      <c r="J46" s="24">
        <v>710.4</v>
      </c>
      <c r="L46" s="6">
        <f t="shared" si="3"/>
        <v>948</v>
      </c>
      <c r="M46" s="14" t="s">
        <v>173</v>
      </c>
      <c r="R46" s="7">
        <v>1300</v>
      </c>
      <c r="S46" s="24">
        <f t="shared" si="4"/>
        <v>702</v>
      </c>
    </row>
    <row r="47" spans="1:19" x14ac:dyDescent="0.2">
      <c r="A47" s="7">
        <v>30202</v>
      </c>
      <c r="B47" s="6" t="s">
        <v>963</v>
      </c>
      <c r="C47" t="s">
        <v>27</v>
      </c>
      <c r="D47" s="7" t="s">
        <v>17</v>
      </c>
      <c r="G47" s="7" t="s">
        <v>12</v>
      </c>
      <c r="H47" s="7" t="s">
        <v>2</v>
      </c>
      <c r="I47" s="7" t="s">
        <v>10</v>
      </c>
      <c r="J47" s="24">
        <v>316.2</v>
      </c>
      <c r="L47" s="6">
        <f t="shared" si="3"/>
        <v>455.25</v>
      </c>
      <c r="M47" s="14" t="s">
        <v>173</v>
      </c>
      <c r="R47" s="7">
        <v>570</v>
      </c>
      <c r="S47" s="24">
        <f t="shared" si="4"/>
        <v>307.8</v>
      </c>
    </row>
    <row r="48" spans="1:19" x14ac:dyDescent="0.2">
      <c r="A48" s="7">
        <v>30102</v>
      </c>
      <c r="B48" s="6" t="s">
        <v>963</v>
      </c>
      <c r="C48" t="s">
        <v>27</v>
      </c>
      <c r="D48" s="7" t="s">
        <v>17</v>
      </c>
      <c r="G48" s="7">
        <v>2050</v>
      </c>
      <c r="H48" s="7" t="s">
        <v>2</v>
      </c>
      <c r="I48" s="7" t="s">
        <v>10</v>
      </c>
      <c r="J48" s="24">
        <v>285.95999999999998</v>
      </c>
      <c r="L48" s="6">
        <f t="shared" si="3"/>
        <v>417.45</v>
      </c>
      <c r="M48" s="14" t="s">
        <v>173</v>
      </c>
      <c r="R48" s="7">
        <v>514</v>
      </c>
      <c r="S48" s="24">
        <f t="shared" si="4"/>
        <v>277.56</v>
      </c>
    </row>
    <row r="49" spans="1:22" s="44" customFormat="1" x14ac:dyDescent="0.2">
      <c r="A49" s="47">
        <v>30207</v>
      </c>
      <c r="B49" s="44" t="s">
        <v>963</v>
      </c>
      <c r="C49" s="45" t="s">
        <v>27</v>
      </c>
      <c r="D49" s="47" t="s">
        <v>17</v>
      </c>
      <c r="E49" s="193"/>
      <c r="G49" s="47" t="s">
        <v>13</v>
      </c>
      <c r="H49" s="47" t="s">
        <v>2</v>
      </c>
      <c r="I49" s="47" t="s">
        <v>10</v>
      </c>
      <c r="J49" s="48">
        <v>327</v>
      </c>
      <c r="K49" s="49"/>
      <c r="L49" s="44">
        <f t="shared" si="3"/>
        <v>468.75</v>
      </c>
      <c r="M49" s="50" t="s">
        <v>173</v>
      </c>
      <c r="R49" s="47">
        <v>590</v>
      </c>
      <c r="S49" s="48">
        <f t="shared" si="4"/>
        <v>318.60000000000002</v>
      </c>
      <c r="U49" s="48"/>
      <c r="V49" s="48"/>
    </row>
    <row r="50" spans="1:22" x14ac:dyDescent="0.2">
      <c r="A50" s="7">
        <v>30107</v>
      </c>
      <c r="B50" s="6" t="s">
        <v>963</v>
      </c>
      <c r="C50" t="s">
        <v>27</v>
      </c>
      <c r="D50" s="7" t="s">
        <v>17</v>
      </c>
      <c r="G50" s="7">
        <v>2140</v>
      </c>
      <c r="H50" s="7" t="s">
        <v>2</v>
      </c>
      <c r="I50" s="7" t="s">
        <v>10</v>
      </c>
      <c r="J50" s="24">
        <v>297.3</v>
      </c>
      <c r="L50" s="6">
        <f t="shared" si="3"/>
        <v>431.625</v>
      </c>
      <c r="M50" s="14" t="s">
        <v>173</v>
      </c>
      <c r="R50" s="7">
        <v>535</v>
      </c>
      <c r="S50" s="24">
        <f t="shared" si="4"/>
        <v>288.90000000000003</v>
      </c>
    </row>
    <row r="51" spans="1:22" x14ac:dyDescent="0.2">
      <c r="A51" s="7">
        <v>30212</v>
      </c>
      <c r="B51" s="6" t="s">
        <v>963</v>
      </c>
      <c r="C51" t="s">
        <v>27</v>
      </c>
      <c r="D51" s="7" t="s">
        <v>17</v>
      </c>
      <c r="G51" s="7" t="s">
        <v>14</v>
      </c>
      <c r="H51" s="7" t="s">
        <v>2</v>
      </c>
      <c r="I51" s="7" t="s">
        <v>10</v>
      </c>
      <c r="J51" s="24">
        <v>396.65999999999997</v>
      </c>
      <c r="L51" s="6">
        <f t="shared" si="3"/>
        <v>555.82499999999993</v>
      </c>
      <c r="M51" s="14" t="s">
        <v>173</v>
      </c>
      <c r="R51" s="7">
        <v>719</v>
      </c>
      <c r="S51" s="24">
        <f t="shared" si="4"/>
        <v>388.26</v>
      </c>
    </row>
    <row r="52" spans="1:22" x14ac:dyDescent="0.2">
      <c r="A52" s="7">
        <v>30217</v>
      </c>
      <c r="B52" s="6" t="s">
        <v>963</v>
      </c>
      <c r="C52" t="s">
        <v>27</v>
      </c>
      <c r="D52" s="7" t="s">
        <v>17</v>
      </c>
      <c r="G52" s="7" t="s">
        <v>15</v>
      </c>
      <c r="H52" s="7" t="s">
        <v>2</v>
      </c>
      <c r="I52" s="7" t="s">
        <v>10</v>
      </c>
      <c r="J52" s="24">
        <v>418.26</v>
      </c>
      <c r="L52" s="6">
        <f t="shared" si="3"/>
        <v>582.82500000000005</v>
      </c>
      <c r="M52" s="14" t="s">
        <v>173</v>
      </c>
      <c r="R52" s="7">
        <v>759</v>
      </c>
      <c r="S52" s="24">
        <f t="shared" si="4"/>
        <v>409.86</v>
      </c>
    </row>
    <row r="53" spans="1:22" x14ac:dyDescent="0.2">
      <c r="A53" s="7">
        <v>30222</v>
      </c>
      <c r="B53" s="6" t="s">
        <v>963</v>
      </c>
      <c r="C53" t="s">
        <v>27</v>
      </c>
      <c r="D53" s="7" t="s">
        <v>17</v>
      </c>
      <c r="G53" s="7" t="s">
        <v>16</v>
      </c>
      <c r="H53" s="7" t="s">
        <v>2</v>
      </c>
      <c r="I53" s="7" t="s">
        <v>10</v>
      </c>
      <c r="J53" s="24">
        <v>710.4</v>
      </c>
      <c r="L53" s="6">
        <f t="shared" si="3"/>
        <v>948</v>
      </c>
      <c r="M53" s="14" t="s">
        <v>173</v>
      </c>
      <c r="R53" s="7">
        <v>1300</v>
      </c>
      <c r="S53" s="24">
        <f t="shared" si="4"/>
        <v>702</v>
      </c>
    </row>
    <row r="54" spans="1:22" x14ac:dyDescent="0.2">
      <c r="A54" s="7">
        <v>30203</v>
      </c>
      <c r="B54" s="6" t="s">
        <v>963</v>
      </c>
      <c r="C54" t="s">
        <v>27</v>
      </c>
      <c r="D54" s="7" t="s">
        <v>18</v>
      </c>
      <c r="G54" s="7" t="s">
        <v>12</v>
      </c>
      <c r="H54" s="7" t="s">
        <v>2</v>
      </c>
      <c r="I54" s="7" t="s">
        <v>10</v>
      </c>
      <c r="J54" s="24">
        <v>327</v>
      </c>
      <c r="L54" s="6">
        <f t="shared" si="3"/>
        <v>468.75</v>
      </c>
      <c r="M54" s="14" t="s">
        <v>173</v>
      </c>
      <c r="R54" s="7">
        <v>590</v>
      </c>
      <c r="S54" s="24">
        <f t="shared" si="4"/>
        <v>318.60000000000002</v>
      </c>
    </row>
    <row r="55" spans="1:22" x14ac:dyDescent="0.2">
      <c r="A55" s="7">
        <v>30103</v>
      </c>
      <c r="B55" s="6" t="s">
        <v>963</v>
      </c>
      <c r="C55" t="s">
        <v>27</v>
      </c>
      <c r="D55" s="7" t="s">
        <v>18</v>
      </c>
      <c r="G55" s="7">
        <v>2050</v>
      </c>
      <c r="H55" s="7" t="s">
        <v>2</v>
      </c>
      <c r="I55" s="7" t="s">
        <v>10</v>
      </c>
      <c r="J55" s="24">
        <v>298.38</v>
      </c>
      <c r="L55" s="6">
        <f t="shared" si="3"/>
        <v>432.97500000000002</v>
      </c>
      <c r="M55" s="14" t="s">
        <v>173</v>
      </c>
      <c r="R55" s="7">
        <v>537</v>
      </c>
      <c r="S55" s="24">
        <f t="shared" si="4"/>
        <v>289.98</v>
      </c>
    </row>
    <row r="56" spans="1:22" x14ac:dyDescent="0.2">
      <c r="A56" s="7">
        <v>30208</v>
      </c>
      <c r="B56" s="6" t="s">
        <v>963</v>
      </c>
      <c r="C56" t="s">
        <v>27</v>
      </c>
      <c r="D56" s="7" t="s">
        <v>18</v>
      </c>
      <c r="G56" s="7" t="s">
        <v>13</v>
      </c>
      <c r="H56" s="7" t="s">
        <v>2</v>
      </c>
      <c r="I56" s="7" t="s">
        <v>10</v>
      </c>
      <c r="J56" s="24">
        <v>338.88</v>
      </c>
      <c r="L56" s="6">
        <f t="shared" si="3"/>
        <v>483.6</v>
      </c>
      <c r="M56" s="14" t="s">
        <v>173</v>
      </c>
      <c r="R56" s="7">
        <v>612</v>
      </c>
      <c r="S56" s="24">
        <f t="shared" si="4"/>
        <v>330.48</v>
      </c>
    </row>
    <row r="57" spans="1:22" x14ac:dyDescent="0.2">
      <c r="A57" s="7">
        <v>30108</v>
      </c>
      <c r="B57" s="6" t="s">
        <v>963</v>
      </c>
      <c r="C57" t="s">
        <v>27</v>
      </c>
      <c r="D57" s="7" t="s">
        <v>18</v>
      </c>
      <c r="G57" s="7">
        <v>2140</v>
      </c>
      <c r="H57" s="7" t="s">
        <v>2</v>
      </c>
      <c r="I57" s="7" t="s">
        <v>10</v>
      </c>
      <c r="J57" s="24">
        <v>311.33999999999997</v>
      </c>
      <c r="L57" s="6">
        <f t="shared" si="3"/>
        <v>449.17499999999995</v>
      </c>
      <c r="M57" s="14" t="s">
        <v>173</v>
      </c>
      <c r="R57" s="7">
        <v>561</v>
      </c>
      <c r="S57" s="24">
        <f t="shared" si="4"/>
        <v>302.94</v>
      </c>
    </row>
    <row r="58" spans="1:22" x14ac:dyDescent="0.2">
      <c r="A58" s="7">
        <v>30213</v>
      </c>
      <c r="B58" s="6" t="s">
        <v>963</v>
      </c>
      <c r="C58" t="s">
        <v>27</v>
      </c>
      <c r="D58" s="7" t="s">
        <v>18</v>
      </c>
      <c r="G58" s="7" t="s">
        <v>14</v>
      </c>
      <c r="H58" s="7" t="s">
        <v>2</v>
      </c>
      <c r="I58" s="7" t="s">
        <v>10</v>
      </c>
      <c r="J58" s="24">
        <v>437.15999999999997</v>
      </c>
      <c r="L58" s="6">
        <f t="shared" si="3"/>
        <v>606.44999999999993</v>
      </c>
      <c r="M58" s="14" t="s">
        <v>173</v>
      </c>
      <c r="R58" s="7">
        <v>794</v>
      </c>
      <c r="S58" s="24">
        <f t="shared" si="4"/>
        <v>428.76</v>
      </c>
    </row>
    <row r="59" spans="1:22" x14ac:dyDescent="0.2">
      <c r="A59" s="7">
        <v>30218</v>
      </c>
      <c r="B59" s="6" t="s">
        <v>963</v>
      </c>
      <c r="C59" t="s">
        <v>27</v>
      </c>
      <c r="D59" s="7" t="s">
        <v>18</v>
      </c>
      <c r="G59" s="7" t="s">
        <v>15</v>
      </c>
      <c r="H59" s="7" t="s">
        <v>2</v>
      </c>
      <c r="I59" s="7" t="s">
        <v>10</v>
      </c>
      <c r="J59" s="24">
        <v>466.85999999999996</v>
      </c>
      <c r="L59" s="6">
        <f t="shared" si="3"/>
        <v>643.57499999999993</v>
      </c>
      <c r="M59" s="14" t="s">
        <v>173</v>
      </c>
      <c r="R59" s="7">
        <v>849</v>
      </c>
      <c r="S59" s="24">
        <f t="shared" si="4"/>
        <v>458.46</v>
      </c>
    </row>
    <row r="60" spans="1:22" x14ac:dyDescent="0.2">
      <c r="A60" s="7">
        <v>30223</v>
      </c>
      <c r="B60" s="6" t="s">
        <v>963</v>
      </c>
      <c r="C60" t="s">
        <v>27</v>
      </c>
      <c r="D60" s="7" t="s">
        <v>18</v>
      </c>
      <c r="G60" s="7" t="s">
        <v>16</v>
      </c>
      <c r="H60" s="7" t="s">
        <v>2</v>
      </c>
      <c r="I60" s="7" t="s">
        <v>10</v>
      </c>
      <c r="J60" s="24">
        <v>794.64</v>
      </c>
      <c r="L60" s="6">
        <f t="shared" si="3"/>
        <v>1053.3</v>
      </c>
      <c r="M60" s="14" t="s">
        <v>173</v>
      </c>
      <c r="R60" s="7">
        <v>1456</v>
      </c>
      <c r="S60" s="24">
        <f t="shared" si="4"/>
        <v>786.24</v>
      </c>
    </row>
    <row r="61" spans="1:22" x14ac:dyDescent="0.2">
      <c r="A61" s="7">
        <v>30204</v>
      </c>
      <c r="B61" s="6" t="s">
        <v>963</v>
      </c>
      <c r="C61" t="s">
        <v>27</v>
      </c>
      <c r="D61" s="7" t="s">
        <v>19</v>
      </c>
      <c r="G61" s="7" t="s">
        <v>12</v>
      </c>
      <c r="H61" s="7" t="s">
        <v>2</v>
      </c>
      <c r="I61" s="7" t="s">
        <v>10</v>
      </c>
      <c r="J61" s="24">
        <v>343.73999999999995</v>
      </c>
      <c r="L61" s="6">
        <f t="shared" si="3"/>
        <v>489.67499999999995</v>
      </c>
      <c r="M61" s="14" t="s">
        <v>173</v>
      </c>
      <c r="R61" s="7">
        <v>621</v>
      </c>
      <c r="S61" s="24">
        <f t="shared" si="4"/>
        <v>335.34</v>
      </c>
    </row>
    <row r="62" spans="1:22" x14ac:dyDescent="0.2">
      <c r="A62" s="7">
        <v>30104</v>
      </c>
      <c r="B62" s="6" t="s">
        <v>963</v>
      </c>
      <c r="C62" t="s">
        <v>27</v>
      </c>
      <c r="D62" s="7" t="s">
        <v>19</v>
      </c>
      <c r="G62" s="7">
        <v>2050</v>
      </c>
      <c r="H62" s="7" t="s">
        <v>2</v>
      </c>
      <c r="I62" s="7" t="s">
        <v>10</v>
      </c>
      <c r="J62" s="24">
        <v>334.55999999999995</v>
      </c>
      <c r="L62" s="6">
        <f t="shared" si="3"/>
        <v>478.19999999999993</v>
      </c>
      <c r="M62" s="14" t="s">
        <v>173</v>
      </c>
      <c r="R62" s="7">
        <v>604</v>
      </c>
      <c r="S62" s="24">
        <f t="shared" si="4"/>
        <v>326.15999999999997</v>
      </c>
    </row>
    <row r="63" spans="1:22" x14ac:dyDescent="0.2">
      <c r="A63" s="7">
        <v>30209</v>
      </c>
      <c r="B63" s="6" t="s">
        <v>963</v>
      </c>
      <c r="C63" t="s">
        <v>27</v>
      </c>
      <c r="D63" s="7" t="s">
        <v>19</v>
      </c>
      <c r="G63" s="7" t="s">
        <v>13</v>
      </c>
      <c r="H63" s="7" t="s">
        <v>2</v>
      </c>
      <c r="I63" s="7" t="s">
        <v>10</v>
      </c>
      <c r="J63" s="24">
        <v>357.78</v>
      </c>
      <c r="L63" s="6">
        <f t="shared" si="3"/>
        <v>507.22499999999997</v>
      </c>
      <c r="M63" s="14" t="s">
        <v>173</v>
      </c>
      <c r="R63" s="7">
        <v>647</v>
      </c>
      <c r="S63" s="24">
        <f t="shared" si="4"/>
        <v>349.38</v>
      </c>
    </row>
    <row r="64" spans="1:22" x14ac:dyDescent="0.2">
      <c r="A64" s="7">
        <v>30109</v>
      </c>
      <c r="B64" s="6" t="s">
        <v>963</v>
      </c>
      <c r="C64" t="s">
        <v>27</v>
      </c>
      <c r="D64" s="7" t="s">
        <v>19</v>
      </c>
      <c r="G64" s="7">
        <v>2140</v>
      </c>
      <c r="H64" s="7" t="s">
        <v>2</v>
      </c>
      <c r="I64" s="7" t="s">
        <v>10</v>
      </c>
      <c r="J64" s="24">
        <v>349.13999999999993</v>
      </c>
      <c r="L64" s="6">
        <f t="shared" si="3"/>
        <v>496.4249999999999</v>
      </c>
      <c r="M64" s="14" t="s">
        <v>173</v>
      </c>
      <c r="R64" s="7">
        <v>631</v>
      </c>
      <c r="S64" s="24">
        <f t="shared" si="4"/>
        <v>340.73999999999995</v>
      </c>
    </row>
    <row r="65" spans="1:23" x14ac:dyDescent="0.2">
      <c r="A65" s="7">
        <v>30214</v>
      </c>
      <c r="B65" s="6" t="s">
        <v>963</v>
      </c>
      <c r="C65" t="s">
        <v>27</v>
      </c>
      <c r="D65" s="7" t="s">
        <v>19</v>
      </c>
      <c r="G65" s="7" t="s">
        <v>14</v>
      </c>
      <c r="H65" s="7" t="s">
        <v>2</v>
      </c>
      <c r="I65" s="7" t="s">
        <v>10</v>
      </c>
      <c r="J65" s="24">
        <v>437.15999999999997</v>
      </c>
      <c r="L65" s="6">
        <f t="shared" si="3"/>
        <v>606.44999999999993</v>
      </c>
      <c r="M65" s="14" t="s">
        <v>173</v>
      </c>
      <c r="R65" s="7">
        <v>794</v>
      </c>
      <c r="S65" s="24">
        <f t="shared" si="4"/>
        <v>428.76</v>
      </c>
    </row>
    <row r="66" spans="1:23" x14ac:dyDescent="0.2">
      <c r="A66" s="7">
        <v>30219</v>
      </c>
      <c r="B66" s="6" t="s">
        <v>963</v>
      </c>
      <c r="C66" t="s">
        <v>27</v>
      </c>
      <c r="D66" s="7" t="s">
        <v>19</v>
      </c>
      <c r="G66" s="7" t="s">
        <v>15</v>
      </c>
      <c r="H66" s="7" t="s">
        <v>2</v>
      </c>
      <c r="I66" s="7" t="s">
        <v>10</v>
      </c>
      <c r="J66" s="24">
        <v>466.85999999999996</v>
      </c>
      <c r="L66" s="6">
        <f t="shared" si="3"/>
        <v>643.57499999999993</v>
      </c>
      <c r="M66" s="14" t="s">
        <v>173</v>
      </c>
      <c r="R66" s="7">
        <v>849</v>
      </c>
      <c r="S66" s="24">
        <f t="shared" si="4"/>
        <v>458.46</v>
      </c>
    </row>
    <row r="67" spans="1:23" x14ac:dyDescent="0.2">
      <c r="A67" s="7">
        <v>30224</v>
      </c>
      <c r="B67" s="6" t="s">
        <v>963</v>
      </c>
      <c r="C67" t="s">
        <v>27</v>
      </c>
      <c r="D67" s="7" t="s">
        <v>19</v>
      </c>
      <c r="G67" s="7" t="s">
        <v>16</v>
      </c>
      <c r="H67" s="7" t="s">
        <v>2</v>
      </c>
      <c r="I67" s="7" t="s">
        <v>10</v>
      </c>
      <c r="J67" s="24">
        <v>794.64</v>
      </c>
      <c r="L67" s="6">
        <f t="shared" ref="L67:L130" si="5">(J67*1.25)+60</f>
        <v>1053.3</v>
      </c>
      <c r="M67" s="14" t="s">
        <v>173</v>
      </c>
      <c r="R67" s="7">
        <v>1456</v>
      </c>
      <c r="S67" s="24">
        <f t="shared" ref="S67:S130" si="6">IF(I67="Standard", R67*0.7*0.9, IF(I67="Sur mesure", R67*0.6*0.9, "Valeur non reconnue"))</f>
        <v>786.24</v>
      </c>
    </row>
    <row r="68" spans="1:23" x14ac:dyDescent="0.2">
      <c r="A68" s="7">
        <v>30205</v>
      </c>
      <c r="B68" s="6" t="s">
        <v>963</v>
      </c>
      <c r="C68" t="s">
        <v>27</v>
      </c>
      <c r="D68" s="7" t="s">
        <v>20</v>
      </c>
      <c r="G68" s="7" t="s">
        <v>12</v>
      </c>
      <c r="H68" s="7" t="s">
        <v>2</v>
      </c>
      <c r="I68" s="7" t="s">
        <v>10</v>
      </c>
      <c r="J68" s="24">
        <v>401.52</v>
      </c>
      <c r="L68" s="6">
        <f t="shared" si="5"/>
        <v>561.9</v>
      </c>
      <c r="M68" s="14" t="s">
        <v>173</v>
      </c>
      <c r="R68" s="7">
        <v>728</v>
      </c>
      <c r="S68" s="24">
        <f t="shared" si="6"/>
        <v>393.12</v>
      </c>
    </row>
    <row r="69" spans="1:23" x14ac:dyDescent="0.2">
      <c r="A69" s="7">
        <v>30105</v>
      </c>
      <c r="B69" s="6" t="s">
        <v>963</v>
      </c>
      <c r="C69" t="s">
        <v>27</v>
      </c>
      <c r="D69" s="7" t="s">
        <v>20</v>
      </c>
      <c r="G69" s="7">
        <v>2050</v>
      </c>
      <c r="H69" s="7" t="s">
        <v>2</v>
      </c>
      <c r="I69" s="7" t="s">
        <v>10</v>
      </c>
      <c r="J69" s="24">
        <v>377.21999999999997</v>
      </c>
      <c r="L69" s="6">
        <f t="shared" si="5"/>
        <v>531.52499999999998</v>
      </c>
      <c r="M69" s="14" t="s">
        <v>173</v>
      </c>
      <c r="R69" s="7">
        <v>683</v>
      </c>
      <c r="S69" s="24">
        <f t="shared" si="6"/>
        <v>368.82</v>
      </c>
    </row>
    <row r="70" spans="1:23" x14ac:dyDescent="0.2">
      <c r="A70" s="7">
        <v>30210</v>
      </c>
      <c r="B70" s="6" t="s">
        <v>963</v>
      </c>
      <c r="C70" t="s">
        <v>27</v>
      </c>
      <c r="D70" s="7" t="s">
        <v>20</v>
      </c>
      <c r="G70" s="7" t="s">
        <v>13</v>
      </c>
      <c r="H70" s="7" t="s">
        <v>2</v>
      </c>
      <c r="I70" s="7" t="s">
        <v>10</v>
      </c>
      <c r="J70" s="24">
        <v>418.26</v>
      </c>
      <c r="L70" s="6">
        <f t="shared" si="5"/>
        <v>582.82500000000005</v>
      </c>
      <c r="M70" s="14" t="s">
        <v>173</v>
      </c>
      <c r="R70" s="7">
        <v>759</v>
      </c>
      <c r="S70" s="24">
        <f t="shared" si="6"/>
        <v>409.86</v>
      </c>
    </row>
    <row r="71" spans="1:23" x14ac:dyDescent="0.2">
      <c r="A71" s="7">
        <v>30110</v>
      </c>
      <c r="B71" s="6" t="s">
        <v>963</v>
      </c>
      <c r="C71" t="s">
        <v>27</v>
      </c>
      <c r="D71" s="7" t="s">
        <v>20</v>
      </c>
      <c r="G71" s="7">
        <v>2140</v>
      </c>
      <c r="H71" s="7" t="s">
        <v>2</v>
      </c>
      <c r="I71" s="7" t="s">
        <v>10</v>
      </c>
      <c r="J71" s="24">
        <v>393.42</v>
      </c>
      <c r="L71" s="6">
        <f t="shared" si="5"/>
        <v>551.77500000000009</v>
      </c>
      <c r="M71" s="14" t="s">
        <v>173</v>
      </c>
      <c r="R71" s="7">
        <v>713</v>
      </c>
      <c r="S71" s="24">
        <f t="shared" si="6"/>
        <v>385.02000000000004</v>
      </c>
    </row>
    <row r="72" spans="1:23" x14ac:dyDescent="0.2">
      <c r="A72" s="7">
        <v>30215</v>
      </c>
      <c r="B72" s="6" t="s">
        <v>963</v>
      </c>
      <c r="C72" t="s">
        <v>27</v>
      </c>
      <c r="D72" s="7" t="s">
        <v>20</v>
      </c>
      <c r="G72" s="7" t="s">
        <v>14</v>
      </c>
      <c r="H72" s="7" t="s">
        <v>2</v>
      </c>
      <c r="I72" s="7" t="s">
        <v>10</v>
      </c>
      <c r="J72" s="24">
        <v>466.85999999999996</v>
      </c>
      <c r="L72" s="6">
        <f t="shared" si="5"/>
        <v>643.57499999999993</v>
      </c>
      <c r="M72" s="14" t="s">
        <v>173</v>
      </c>
      <c r="R72" s="7">
        <v>849</v>
      </c>
      <c r="S72" s="24">
        <f t="shared" si="6"/>
        <v>458.46</v>
      </c>
    </row>
    <row r="73" spans="1:23" x14ac:dyDescent="0.2">
      <c r="A73" s="7">
        <v>30220</v>
      </c>
      <c r="B73" s="6" t="s">
        <v>963</v>
      </c>
      <c r="C73" t="s">
        <v>27</v>
      </c>
      <c r="D73" s="7" t="s">
        <v>20</v>
      </c>
      <c r="G73" s="7" t="s">
        <v>15</v>
      </c>
      <c r="H73" s="7" t="s">
        <v>2</v>
      </c>
      <c r="I73" s="7" t="s">
        <v>10</v>
      </c>
      <c r="J73" s="24">
        <v>511.67999999999995</v>
      </c>
      <c r="L73" s="6">
        <f t="shared" si="5"/>
        <v>699.59999999999991</v>
      </c>
      <c r="M73" s="14" t="s">
        <v>173</v>
      </c>
      <c r="R73" s="7">
        <v>932</v>
      </c>
      <c r="S73" s="24">
        <f t="shared" si="6"/>
        <v>503.28</v>
      </c>
    </row>
    <row r="74" spans="1:23" x14ac:dyDescent="0.2">
      <c r="A74" s="7">
        <v>30225</v>
      </c>
      <c r="B74" s="6" t="s">
        <v>963</v>
      </c>
      <c r="C74" t="s">
        <v>27</v>
      </c>
      <c r="D74" s="7" t="s">
        <v>20</v>
      </c>
      <c r="G74" s="7" t="s">
        <v>16</v>
      </c>
      <c r="H74" s="7" t="s">
        <v>2</v>
      </c>
      <c r="I74" s="7" t="s">
        <v>10</v>
      </c>
      <c r="J74" s="24">
        <v>869.16</v>
      </c>
      <c r="L74" s="6">
        <f t="shared" si="5"/>
        <v>1146.45</v>
      </c>
      <c r="M74" s="14" t="s">
        <v>173</v>
      </c>
      <c r="R74" s="7">
        <v>1594</v>
      </c>
      <c r="S74" s="24">
        <f t="shared" si="6"/>
        <v>860.76</v>
      </c>
    </row>
    <row r="75" spans="1:23" s="44" customFormat="1" x14ac:dyDescent="0.2">
      <c r="A75" s="43">
        <v>30230</v>
      </c>
      <c r="B75" s="44" t="s">
        <v>963</v>
      </c>
      <c r="C75" s="45" t="s">
        <v>27</v>
      </c>
      <c r="D75" s="47" t="s">
        <v>23</v>
      </c>
      <c r="E75" s="64" t="s">
        <v>11</v>
      </c>
      <c r="G75" s="47" t="s">
        <v>12</v>
      </c>
      <c r="H75" s="47" t="s">
        <v>9</v>
      </c>
      <c r="I75" s="47" t="s">
        <v>10</v>
      </c>
      <c r="J75" s="48">
        <v>614.04</v>
      </c>
      <c r="K75" s="49"/>
      <c r="L75" s="44">
        <f t="shared" si="5"/>
        <v>827.55</v>
      </c>
      <c r="M75" s="50" t="s">
        <v>173</v>
      </c>
      <c r="R75" s="47">
        <v>1106</v>
      </c>
      <c r="S75" s="48">
        <f t="shared" si="6"/>
        <v>597.24</v>
      </c>
      <c r="T75" s="47" t="s">
        <v>1234</v>
      </c>
      <c r="U75" s="48"/>
      <c r="V75" s="48"/>
      <c r="W75" s="47" t="s">
        <v>176</v>
      </c>
    </row>
    <row r="76" spans="1:23" x14ac:dyDescent="0.2">
      <c r="A76" s="8">
        <v>30130</v>
      </c>
      <c r="B76" s="6" t="s">
        <v>963</v>
      </c>
      <c r="C76" t="s">
        <v>27</v>
      </c>
      <c r="D76" s="7" t="s">
        <v>23</v>
      </c>
      <c r="E76" s="62" t="s">
        <v>11</v>
      </c>
      <c r="G76" s="7" t="s">
        <v>1313</v>
      </c>
      <c r="H76" s="7" t="s">
        <v>9</v>
      </c>
      <c r="I76" s="7" t="s">
        <v>10</v>
      </c>
      <c r="J76" s="24">
        <v>590.81999999999994</v>
      </c>
      <c r="L76" s="6">
        <f t="shared" si="5"/>
        <v>798.52499999999986</v>
      </c>
      <c r="M76" s="14" t="s">
        <v>173</v>
      </c>
      <c r="R76" s="7">
        <v>1063</v>
      </c>
      <c r="S76" s="24">
        <f t="shared" si="6"/>
        <v>574.02</v>
      </c>
      <c r="T76" s="7" t="s">
        <v>1234</v>
      </c>
      <c r="W76" s="7" t="s">
        <v>176</v>
      </c>
    </row>
    <row r="77" spans="1:23" s="52" customFormat="1" x14ac:dyDescent="0.2">
      <c r="A77" s="51">
        <v>30241</v>
      </c>
      <c r="B77" s="52" t="s">
        <v>963</v>
      </c>
      <c r="C77" s="53" t="s">
        <v>27</v>
      </c>
      <c r="D77" s="54" t="s">
        <v>23</v>
      </c>
      <c r="E77" s="63" t="s">
        <v>11</v>
      </c>
      <c r="G77" s="54" t="s">
        <v>13</v>
      </c>
      <c r="H77" s="54" t="s">
        <v>9</v>
      </c>
      <c r="I77" s="54" t="s">
        <v>10</v>
      </c>
      <c r="J77" s="55">
        <v>633.4799999999999</v>
      </c>
      <c r="K77" s="56"/>
      <c r="L77" s="52">
        <f t="shared" si="5"/>
        <v>851.84999999999991</v>
      </c>
      <c r="M77" s="57" t="s">
        <v>173</v>
      </c>
      <c r="R77" s="54">
        <v>1142</v>
      </c>
      <c r="S77" s="55">
        <f t="shared" si="6"/>
        <v>616.67999999999995</v>
      </c>
      <c r="T77" s="54" t="s">
        <v>1234</v>
      </c>
      <c r="U77" s="24"/>
      <c r="V77" s="24"/>
      <c r="W77" s="54" t="s">
        <v>176</v>
      </c>
    </row>
    <row r="78" spans="1:23" x14ac:dyDescent="0.2">
      <c r="A78" s="8">
        <v>30141</v>
      </c>
      <c r="B78" s="6" t="s">
        <v>963</v>
      </c>
      <c r="C78" t="s">
        <v>27</v>
      </c>
      <c r="D78" s="7" t="s">
        <v>23</v>
      </c>
      <c r="E78" s="62" t="s">
        <v>11</v>
      </c>
      <c r="G78" s="7" t="s">
        <v>1314</v>
      </c>
      <c r="H78" s="7" t="s">
        <v>9</v>
      </c>
      <c r="I78" s="7" t="s">
        <v>10</v>
      </c>
      <c r="J78" s="24">
        <v>611.34</v>
      </c>
      <c r="L78" s="6">
        <f t="shared" si="5"/>
        <v>824.17500000000007</v>
      </c>
      <c r="M78" s="14" t="s">
        <v>173</v>
      </c>
      <c r="R78" s="7">
        <v>1101</v>
      </c>
      <c r="S78" s="24">
        <f t="shared" si="6"/>
        <v>594.54000000000008</v>
      </c>
      <c r="T78" s="7" t="s">
        <v>1234</v>
      </c>
      <c r="W78" s="7" t="s">
        <v>176</v>
      </c>
    </row>
    <row r="79" spans="1:23" s="44" customFormat="1" x14ac:dyDescent="0.2">
      <c r="A79" s="43">
        <v>30252</v>
      </c>
      <c r="B79" s="44" t="s">
        <v>963</v>
      </c>
      <c r="C79" s="45" t="s">
        <v>27</v>
      </c>
      <c r="D79" s="47" t="s">
        <v>23</v>
      </c>
      <c r="E79" s="64" t="s">
        <v>11</v>
      </c>
      <c r="G79" s="47" t="s">
        <v>14</v>
      </c>
      <c r="H79" s="47" t="s">
        <v>9</v>
      </c>
      <c r="I79" s="47" t="s">
        <v>10</v>
      </c>
      <c r="J79" s="48">
        <v>740.4</v>
      </c>
      <c r="K79" s="49"/>
      <c r="L79" s="44">
        <f t="shared" si="5"/>
        <v>985.5</v>
      </c>
      <c r="M79" s="50" t="s">
        <v>173</v>
      </c>
      <c r="R79" s="47">
        <v>1340</v>
      </c>
      <c r="S79" s="48">
        <f t="shared" si="6"/>
        <v>723.6</v>
      </c>
      <c r="T79" s="47" t="s">
        <v>1234</v>
      </c>
      <c r="U79" s="48">
        <f>S79+16.8+60</f>
        <v>800.4</v>
      </c>
      <c r="V79" s="48">
        <f>U79*1.3</f>
        <v>1040.52</v>
      </c>
      <c r="W79" s="47" t="s">
        <v>176</v>
      </c>
    </row>
    <row r="80" spans="1:23" x14ac:dyDescent="0.2">
      <c r="A80" s="8">
        <v>30263</v>
      </c>
      <c r="B80" s="6" t="s">
        <v>963</v>
      </c>
      <c r="C80" t="s">
        <v>27</v>
      </c>
      <c r="D80" s="7" t="s">
        <v>23</v>
      </c>
      <c r="E80" s="62" t="s">
        <v>11</v>
      </c>
      <c r="G80" s="7" t="s">
        <v>15</v>
      </c>
      <c r="H80" s="7" t="s">
        <v>9</v>
      </c>
      <c r="I80" s="7" t="s">
        <v>10</v>
      </c>
      <c r="J80" s="24">
        <v>775.5</v>
      </c>
      <c r="L80" s="6">
        <f t="shared" si="5"/>
        <v>1029.375</v>
      </c>
      <c r="M80" s="14" t="s">
        <v>173</v>
      </c>
      <c r="R80" s="7">
        <v>1405</v>
      </c>
      <c r="S80" s="24">
        <f t="shared" si="6"/>
        <v>758.7</v>
      </c>
      <c r="T80" s="7" t="s">
        <v>1234</v>
      </c>
      <c r="W80" s="7" t="s">
        <v>176</v>
      </c>
    </row>
    <row r="81" spans="1:23" x14ac:dyDescent="0.2">
      <c r="A81" s="8">
        <v>30274</v>
      </c>
      <c r="B81" s="6" t="s">
        <v>963</v>
      </c>
      <c r="C81" t="s">
        <v>27</v>
      </c>
      <c r="D81" s="7" t="s">
        <v>23</v>
      </c>
      <c r="E81" s="62" t="s">
        <v>11</v>
      </c>
      <c r="G81" s="7" t="s">
        <v>16</v>
      </c>
      <c r="H81" s="7" t="s">
        <v>9</v>
      </c>
      <c r="I81" s="7" t="s">
        <v>10</v>
      </c>
      <c r="J81" s="24">
        <v>1388.9399999999998</v>
      </c>
      <c r="L81" s="6">
        <f t="shared" si="5"/>
        <v>1796.1749999999997</v>
      </c>
      <c r="M81" s="14" t="s">
        <v>173</v>
      </c>
      <c r="R81" s="7">
        <v>2541</v>
      </c>
      <c r="S81" s="24">
        <f t="shared" si="6"/>
        <v>1372.1399999999999</v>
      </c>
      <c r="T81" s="7" t="s">
        <v>1234</v>
      </c>
      <c r="W81" s="7" t="s">
        <v>176</v>
      </c>
    </row>
    <row r="82" spans="1:23" x14ac:dyDescent="0.2">
      <c r="A82" s="8">
        <v>30231</v>
      </c>
      <c r="B82" s="6" t="s">
        <v>963</v>
      </c>
      <c r="C82" t="s">
        <v>27</v>
      </c>
      <c r="D82" s="7" t="s">
        <v>24</v>
      </c>
      <c r="E82" s="62" t="s">
        <v>1254</v>
      </c>
      <c r="G82" s="7" t="s">
        <v>12</v>
      </c>
      <c r="H82" s="7" t="s">
        <v>9</v>
      </c>
      <c r="I82" s="7" t="s">
        <v>10</v>
      </c>
      <c r="J82" s="24">
        <v>629.69999999999993</v>
      </c>
      <c r="L82" s="6">
        <f t="shared" si="5"/>
        <v>847.12499999999989</v>
      </c>
      <c r="M82" s="14" t="s">
        <v>173</v>
      </c>
      <c r="R82" s="7">
        <v>1135</v>
      </c>
      <c r="S82" s="24">
        <f t="shared" si="6"/>
        <v>612.9</v>
      </c>
      <c r="T82" s="7" t="s">
        <v>1235</v>
      </c>
      <c r="W82" s="7" t="s">
        <v>1246</v>
      </c>
    </row>
    <row r="83" spans="1:23" x14ac:dyDescent="0.2">
      <c r="A83" s="8">
        <v>30131</v>
      </c>
      <c r="B83" s="6" t="s">
        <v>963</v>
      </c>
      <c r="C83" t="s">
        <v>27</v>
      </c>
      <c r="D83" s="7" t="s">
        <v>24</v>
      </c>
      <c r="E83" s="62" t="s">
        <v>1254</v>
      </c>
      <c r="G83" s="7" t="s">
        <v>1313</v>
      </c>
      <c r="H83" s="7" t="s">
        <v>9</v>
      </c>
      <c r="I83" s="7" t="s">
        <v>10</v>
      </c>
      <c r="J83" s="24">
        <v>599.45999999999992</v>
      </c>
      <c r="L83" s="6">
        <f t="shared" si="5"/>
        <v>809.32499999999993</v>
      </c>
      <c r="M83" s="14" t="s">
        <v>173</v>
      </c>
      <c r="R83" s="7">
        <v>1079</v>
      </c>
      <c r="S83" s="24">
        <f t="shared" si="6"/>
        <v>582.66</v>
      </c>
      <c r="T83" s="7" t="s">
        <v>1235</v>
      </c>
      <c r="W83" s="7" t="s">
        <v>1246</v>
      </c>
    </row>
    <row r="84" spans="1:23" s="52" customFormat="1" x14ac:dyDescent="0.2">
      <c r="A84" s="51">
        <v>30242</v>
      </c>
      <c r="B84" s="52" t="s">
        <v>963</v>
      </c>
      <c r="C84" s="53" t="s">
        <v>27</v>
      </c>
      <c r="D84" s="54" t="s">
        <v>24</v>
      </c>
      <c r="E84" s="63" t="s">
        <v>1254</v>
      </c>
      <c r="G84" s="54" t="s">
        <v>13</v>
      </c>
      <c r="H84" s="54" t="s">
        <v>9</v>
      </c>
      <c r="I84" s="54" t="s">
        <v>10</v>
      </c>
      <c r="J84" s="55">
        <v>649.14</v>
      </c>
      <c r="K84" s="56"/>
      <c r="L84" s="52">
        <f t="shared" si="5"/>
        <v>871.42499999999995</v>
      </c>
      <c r="M84" s="57" t="s">
        <v>173</v>
      </c>
      <c r="R84" s="54">
        <v>1171</v>
      </c>
      <c r="S84" s="55">
        <f t="shared" si="6"/>
        <v>632.34</v>
      </c>
      <c r="T84" s="54" t="s">
        <v>1235</v>
      </c>
      <c r="U84" s="24"/>
      <c r="V84" s="24"/>
      <c r="W84" s="54" t="s">
        <v>1246</v>
      </c>
    </row>
    <row r="85" spans="1:23" x14ac:dyDescent="0.2">
      <c r="A85" s="8">
        <v>30142</v>
      </c>
      <c r="B85" s="6" t="s">
        <v>963</v>
      </c>
      <c r="C85" t="s">
        <v>27</v>
      </c>
      <c r="D85" s="7" t="s">
        <v>24</v>
      </c>
      <c r="E85" s="62" t="s">
        <v>1254</v>
      </c>
      <c r="G85" s="7" t="s">
        <v>1314</v>
      </c>
      <c r="H85" s="7" t="s">
        <v>9</v>
      </c>
      <c r="I85" s="7" t="s">
        <v>10</v>
      </c>
      <c r="J85" s="24">
        <v>621.05999999999995</v>
      </c>
      <c r="L85" s="6">
        <f t="shared" si="5"/>
        <v>836.32499999999993</v>
      </c>
      <c r="M85" s="14" t="s">
        <v>173</v>
      </c>
      <c r="R85" s="7">
        <v>1119</v>
      </c>
      <c r="S85" s="24">
        <f t="shared" si="6"/>
        <v>604.26</v>
      </c>
      <c r="T85" s="7" t="s">
        <v>1235</v>
      </c>
      <c r="W85" s="7" t="s">
        <v>1246</v>
      </c>
    </row>
    <row r="86" spans="1:23" x14ac:dyDescent="0.2">
      <c r="A86" s="8">
        <v>30253</v>
      </c>
      <c r="B86" s="6" t="s">
        <v>963</v>
      </c>
      <c r="C86" t="s">
        <v>27</v>
      </c>
      <c r="D86" s="7" t="s">
        <v>24</v>
      </c>
      <c r="E86" s="62" t="s">
        <v>1254</v>
      </c>
      <c r="G86" s="7" t="s">
        <v>14</v>
      </c>
      <c r="H86" s="7" t="s">
        <v>9</v>
      </c>
      <c r="I86" s="7" t="s">
        <v>10</v>
      </c>
      <c r="J86" s="24">
        <v>781.43999999999994</v>
      </c>
      <c r="L86" s="6">
        <f t="shared" si="5"/>
        <v>1036.8</v>
      </c>
      <c r="M86" s="14" t="s">
        <v>173</v>
      </c>
      <c r="R86" s="7">
        <v>1416</v>
      </c>
      <c r="S86" s="24">
        <f t="shared" si="6"/>
        <v>764.64</v>
      </c>
      <c r="T86" s="7" t="s">
        <v>1235</v>
      </c>
      <c r="W86" s="7" t="s">
        <v>1246</v>
      </c>
    </row>
    <row r="87" spans="1:23" x14ac:dyDescent="0.2">
      <c r="A87" s="8">
        <v>30264</v>
      </c>
      <c r="B87" s="6" t="s">
        <v>963</v>
      </c>
      <c r="C87" t="s">
        <v>27</v>
      </c>
      <c r="D87" s="7" t="s">
        <v>24</v>
      </c>
      <c r="E87" s="62" t="s">
        <v>1254</v>
      </c>
      <c r="G87" s="7" t="s">
        <v>15</v>
      </c>
      <c r="H87" s="7" t="s">
        <v>9</v>
      </c>
      <c r="I87" s="7" t="s">
        <v>10</v>
      </c>
      <c r="J87" s="24">
        <v>819.77999999999986</v>
      </c>
      <c r="L87" s="6">
        <f t="shared" si="5"/>
        <v>1084.7249999999999</v>
      </c>
      <c r="M87" s="14" t="s">
        <v>173</v>
      </c>
      <c r="R87" s="7">
        <v>1487</v>
      </c>
      <c r="S87" s="24">
        <f t="shared" si="6"/>
        <v>802.9799999999999</v>
      </c>
      <c r="T87" s="7" t="s">
        <v>1235</v>
      </c>
      <c r="W87" s="7" t="s">
        <v>1246</v>
      </c>
    </row>
    <row r="88" spans="1:23" x14ac:dyDescent="0.2">
      <c r="A88" s="8">
        <v>30275</v>
      </c>
      <c r="B88" s="6" t="s">
        <v>963</v>
      </c>
      <c r="C88" t="s">
        <v>27</v>
      </c>
      <c r="D88" s="7" t="s">
        <v>24</v>
      </c>
      <c r="E88" s="62" t="s">
        <v>1254</v>
      </c>
      <c r="G88" s="7" t="s">
        <v>16</v>
      </c>
      <c r="H88" s="7" t="s">
        <v>9</v>
      </c>
      <c r="I88" s="7" t="s">
        <v>10</v>
      </c>
      <c r="J88" s="24">
        <v>1388.9399999999998</v>
      </c>
      <c r="L88" s="6">
        <f t="shared" si="5"/>
        <v>1796.1749999999997</v>
      </c>
      <c r="M88" s="14" t="s">
        <v>173</v>
      </c>
      <c r="R88" s="7">
        <v>2541</v>
      </c>
      <c r="S88" s="24">
        <f t="shared" si="6"/>
        <v>1372.1399999999999</v>
      </c>
      <c r="T88" s="7" t="s">
        <v>1235</v>
      </c>
      <c r="W88" s="7" t="s">
        <v>1246</v>
      </c>
    </row>
    <row r="89" spans="1:23" x14ac:dyDescent="0.2">
      <c r="A89" s="8">
        <v>30232</v>
      </c>
      <c r="B89" s="6" t="s">
        <v>963</v>
      </c>
      <c r="C89" t="s">
        <v>27</v>
      </c>
      <c r="D89" s="16" t="s">
        <v>168</v>
      </c>
      <c r="E89" s="62" t="s">
        <v>1255</v>
      </c>
      <c r="G89" s="7" t="s">
        <v>12</v>
      </c>
      <c r="H89" s="7" t="s">
        <v>9</v>
      </c>
      <c r="I89" s="7" t="s">
        <v>10</v>
      </c>
      <c r="J89" s="24">
        <v>642.11999999999989</v>
      </c>
      <c r="K89" s="9" t="s">
        <v>22</v>
      </c>
      <c r="L89" s="6">
        <f t="shared" si="5"/>
        <v>862.64999999999986</v>
      </c>
      <c r="M89" s="14" t="s">
        <v>173</v>
      </c>
      <c r="R89" s="7">
        <v>1158</v>
      </c>
      <c r="S89" s="24">
        <f t="shared" si="6"/>
        <v>625.31999999999994</v>
      </c>
      <c r="T89" s="7" t="s">
        <v>1236</v>
      </c>
      <c r="W89" s="7" t="s">
        <v>1247</v>
      </c>
    </row>
    <row r="90" spans="1:23" x14ac:dyDescent="0.2">
      <c r="A90" s="8">
        <v>30132</v>
      </c>
      <c r="B90" s="6" t="s">
        <v>963</v>
      </c>
      <c r="C90" t="s">
        <v>27</v>
      </c>
      <c r="D90" s="16" t="s">
        <v>168</v>
      </c>
      <c r="E90" s="62" t="s">
        <v>1255</v>
      </c>
      <c r="G90" s="7" t="s">
        <v>1313</v>
      </c>
      <c r="H90" s="7" t="s">
        <v>9</v>
      </c>
      <c r="I90" s="7" t="s">
        <v>10</v>
      </c>
      <c r="J90" s="24">
        <v>609.71999999999991</v>
      </c>
      <c r="K90" s="9" t="s">
        <v>22</v>
      </c>
      <c r="L90" s="6">
        <f t="shared" si="5"/>
        <v>822.14999999999986</v>
      </c>
      <c r="M90" s="14" t="s">
        <v>173</v>
      </c>
      <c r="R90" s="7">
        <v>1098</v>
      </c>
      <c r="S90" s="24">
        <f t="shared" si="6"/>
        <v>592.91999999999996</v>
      </c>
      <c r="T90" s="7" t="s">
        <v>1236</v>
      </c>
      <c r="W90" s="7" t="s">
        <v>1247</v>
      </c>
    </row>
    <row r="91" spans="1:23" x14ac:dyDescent="0.2">
      <c r="A91" s="8">
        <v>30243</v>
      </c>
      <c r="B91" s="6" t="s">
        <v>963</v>
      </c>
      <c r="C91" t="s">
        <v>27</v>
      </c>
      <c r="D91" s="16" t="s">
        <v>168</v>
      </c>
      <c r="E91" s="62" t="s">
        <v>1255</v>
      </c>
      <c r="G91" s="7" t="s">
        <v>13</v>
      </c>
      <c r="H91" s="7" t="s">
        <v>9</v>
      </c>
      <c r="I91" s="7" t="s">
        <v>10</v>
      </c>
      <c r="J91" s="24">
        <v>663.18</v>
      </c>
      <c r="K91" s="9" t="s">
        <v>22</v>
      </c>
      <c r="L91" s="6">
        <f t="shared" si="5"/>
        <v>888.97499999999991</v>
      </c>
      <c r="M91" s="14" t="s">
        <v>173</v>
      </c>
      <c r="R91" s="7">
        <v>1197</v>
      </c>
      <c r="S91" s="24">
        <f t="shared" si="6"/>
        <v>646.38</v>
      </c>
      <c r="T91" s="7" t="s">
        <v>1236</v>
      </c>
      <c r="W91" s="7" t="s">
        <v>1247</v>
      </c>
    </row>
    <row r="92" spans="1:23" x14ac:dyDescent="0.2">
      <c r="A92" s="8">
        <v>30143</v>
      </c>
      <c r="B92" s="6" t="s">
        <v>963</v>
      </c>
      <c r="C92" t="s">
        <v>27</v>
      </c>
      <c r="D92" s="16" t="s">
        <v>168</v>
      </c>
      <c r="E92" s="62" t="s">
        <v>1255</v>
      </c>
      <c r="G92" s="7" t="s">
        <v>1314</v>
      </c>
      <c r="H92" s="7" t="s">
        <v>9</v>
      </c>
      <c r="I92" s="7" t="s">
        <v>10</v>
      </c>
      <c r="J92" s="24">
        <v>633.4799999999999</v>
      </c>
      <c r="K92" s="9" t="s">
        <v>22</v>
      </c>
      <c r="L92" s="6">
        <f t="shared" si="5"/>
        <v>851.84999999999991</v>
      </c>
      <c r="M92" s="14" t="s">
        <v>173</v>
      </c>
      <c r="R92" s="7">
        <v>1142</v>
      </c>
      <c r="S92" s="24">
        <f t="shared" si="6"/>
        <v>616.67999999999995</v>
      </c>
      <c r="T92" s="7" t="s">
        <v>1236</v>
      </c>
      <c r="W92" s="7" t="s">
        <v>1247</v>
      </c>
    </row>
    <row r="93" spans="1:23" x14ac:dyDescent="0.2">
      <c r="A93" s="8">
        <v>30254</v>
      </c>
      <c r="B93" s="6" t="s">
        <v>963</v>
      </c>
      <c r="C93" t="s">
        <v>27</v>
      </c>
      <c r="D93" s="16" t="s">
        <v>168</v>
      </c>
      <c r="E93" s="62" t="s">
        <v>1255</v>
      </c>
      <c r="G93" s="7" t="s">
        <v>14</v>
      </c>
      <c r="H93" s="7" t="s">
        <v>9</v>
      </c>
      <c r="I93" s="7" t="s">
        <v>10</v>
      </c>
      <c r="J93" s="24">
        <v>861.9</v>
      </c>
      <c r="K93" s="9" t="s">
        <v>22</v>
      </c>
      <c r="L93" s="6">
        <f t="shared" si="5"/>
        <v>1137.375</v>
      </c>
      <c r="M93" s="14" t="s">
        <v>173</v>
      </c>
      <c r="R93" s="7">
        <v>1565</v>
      </c>
      <c r="S93" s="24">
        <f t="shared" si="6"/>
        <v>845.1</v>
      </c>
      <c r="T93" s="7" t="s">
        <v>1236</v>
      </c>
      <c r="W93" s="7" t="s">
        <v>1247</v>
      </c>
    </row>
    <row r="94" spans="1:23" x14ac:dyDescent="0.2">
      <c r="A94" s="8">
        <v>30265</v>
      </c>
      <c r="B94" s="6" t="s">
        <v>963</v>
      </c>
      <c r="C94" t="s">
        <v>27</v>
      </c>
      <c r="D94" s="16" t="s">
        <v>168</v>
      </c>
      <c r="E94" s="62" t="s">
        <v>1255</v>
      </c>
      <c r="G94" s="7" t="s">
        <v>15</v>
      </c>
      <c r="H94" s="7" t="s">
        <v>9</v>
      </c>
      <c r="I94" s="7" t="s">
        <v>10</v>
      </c>
      <c r="J94" s="24">
        <v>908.87999999999988</v>
      </c>
      <c r="K94" s="9" t="s">
        <v>22</v>
      </c>
      <c r="L94" s="6">
        <f t="shared" si="5"/>
        <v>1196.0999999999999</v>
      </c>
      <c r="M94" s="14" t="s">
        <v>173</v>
      </c>
      <c r="R94" s="7">
        <v>1652</v>
      </c>
      <c r="S94" s="24">
        <f t="shared" si="6"/>
        <v>892.07999999999993</v>
      </c>
      <c r="T94" s="7" t="s">
        <v>1236</v>
      </c>
      <c r="W94" s="7" t="s">
        <v>1247</v>
      </c>
    </row>
    <row r="95" spans="1:23" x14ac:dyDescent="0.2">
      <c r="A95" s="8">
        <v>30276</v>
      </c>
      <c r="B95" s="6" t="s">
        <v>963</v>
      </c>
      <c r="C95" t="s">
        <v>27</v>
      </c>
      <c r="D95" s="16" t="s">
        <v>168</v>
      </c>
      <c r="E95" s="62" t="s">
        <v>1255</v>
      </c>
      <c r="G95" s="7" t="s">
        <v>16</v>
      </c>
      <c r="H95" s="7" t="s">
        <v>9</v>
      </c>
      <c r="I95" s="7" t="s">
        <v>10</v>
      </c>
      <c r="J95" s="24">
        <v>1542.3</v>
      </c>
      <c r="K95" s="9" t="s">
        <v>22</v>
      </c>
      <c r="L95" s="6">
        <f t="shared" si="5"/>
        <v>1987.875</v>
      </c>
      <c r="M95" s="14" t="s">
        <v>173</v>
      </c>
      <c r="R95" s="7">
        <v>2825</v>
      </c>
      <c r="S95" s="24">
        <f t="shared" si="6"/>
        <v>1525.5</v>
      </c>
      <c r="T95" s="7" t="s">
        <v>1236</v>
      </c>
      <c r="W95" s="7" t="s">
        <v>1247</v>
      </c>
    </row>
    <row r="96" spans="1:23" s="52" customFormat="1" x14ac:dyDescent="0.2">
      <c r="A96" s="51">
        <v>30233</v>
      </c>
      <c r="B96" s="52" t="s">
        <v>963</v>
      </c>
      <c r="C96" s="53" t="s">
        <v>27</v>
      </c>
      <c r="D96" s="58" t="s">
        <v>168</v>
      </c>
      <c r="E96" s="63" t="s">
        <v>1256</v>
      </c>
      <c r="G96" s="54" t="s">
        <v>12</v>
      </c>
      <c r="H96" s="54" t="s">
        <v>9</v>
      </c>
      <c r="I96" s="54" t="s">
        <v>10</v>
      </c>
      <c r="J96" s="55">
        <v>911.03999999999985</v>
      </c>
      <c r="K96" s="56" t="s">
        <v>22</v>
      </c>
      <c r="L96" s="52">
        <f t="shared" si="5"/>
        <v>1198.7999999999997</v>
      </c>
      <c r="M96" s="57" t="s">
        <v>173</v>
      </c>
      <c r="R96" s="54">
        <v>1656</v>
      </c>
      <c r="S96" s="55">
        <f t="shared" si="6"/>
        <v>894.2399999999999</v>
      </c>
      <c r="T96" s="54" t="s">
        <v>1237</v>
      </c>
      <c r="U96" s="24"/>
      <c r="V96" s="24"/>
      <c r="W96" s="54" t="s">
        <v>1248</v>
      </c>
    </row>
    <row r="97" spans="1:23" x14ac:dyDescent="0.2">
      <c r="A97" s="8">
        <v>30133</v>
      </c>
      <c r="B97" s="6" t="s">
        <v>963</v>
      </c>
      <c r="C97" t="s">
        <v>27</v>
      </c>
      <c r="D97" s="16" t="s">
        <v>168</v>
      </c>
      <c r="E97" s="62" t="s">
        <v>1256</v>
      </c>
      <c r="G97" s="7" t="s">
        <v>1313</v>
      </c>
      <c r="H97" s="7" t="s">
        <v>9</v>
      </c>
      <c r="I97" s="7" t="s">
        <v>10</v>
      </c>
      <c r="J97" s="24">
        <v>911.03999999999985</v>
      </c>
      <c r="K97" s="9" t="s">
        <v>22</v>
      </c>
      <c r="L97" s="6">
        <f t="shared" si="5"/>
        <v>1198.7999999999997</v>
      </c>
      <c r="M97" s="14" t="s">
        <v>173</v>
      </c>
      <c r="R97" s="7">
        <v>1656</v>
      </c>
      <c r="S97" s="24">
        <f t="shared" si="6"/>
        <v>894.2399999999999</v>
      </c>
      <c r="T97" s="7" t="s">
        <v>1237</v>
      </c>
      <c r="W97" s="7" t="s">
        <v>1248</v>
      </c>
    </row>
    <row r="98" spans="1:23" x14ac:dyDescent="0.2">
      <c r="A98" s="8">
        <v>30244</v>
      </c>
      <c r="B98" s="6" t="s">
        <v>963</v>
      </c>
      <c r="C98" t="s">
        <v>27</v>
      </c>
      <c r="D98" s="16" t="s">
        <v>168</v>
      </c>
      <c r="E98" s="62" t="s">
        <v>1256</v>
      </c>
      <c r="G98" s="7" t="s">
        <v>13</v>
      </c>
      <c r="H98" s="7" t="s">
        <v>9</v>
      </c>
      <c r="I98" s="7" t="s">
        <v>10</v>
      </c>
      <c r="J98" s="24">
        <v>945.05999999999983</v>
      </c>
      <c r="K98" s="9" t="s">
        <v>22</v>
      </c>
      <c r="L98" s="6">
        <f t="shared" si="5"/>
        <v>1241.3249999999998</v>
      </c>
      <c r="M98" s="14" t="s">
        <v>173</v>
      </c>
      <c r="R98" s="7">
        <v>1719</v>
      </c>
      <c r="S98" s="24">
        <f t="shared" si="6"/>
        <v>928.25999999999988</v>
      </c>
      <c r="T98" s="7" t="s">
        <v>1237</v>
      </c>
      <c r="W98" s="7" t="s">
        <v>1248</v>
      </c>
    </row>
    <row r="99" spans="1:23" x14ac:dyDescent="0.2">
      <c r="A99" s="8">
        <v>30144</v>
      </c>
      <c r="B99" s="6" t="s">
        <v>963</v>
      </c>
      <c r="C99" t="s">
        <v>27</v>
      </c>
      <c r="D99" s="16" t="s">
        <v>168</v>
      </c>
      <c r="E99" s="62" t="s">
        <v>1256</v>
      </c>
      <c r="G99" s="7" t="s">
        <v>1314</v>
      </c>
      <c r="H99" s="7" t="s">
        <v>9</v>
      </c>
      <c r="I99" s="7" t="s">
        <v>10</v>
      </c>
      <c r="J99" s="24">
        <v>945.05999999999983</v>
      </c>
      <c r="K99" s="9" t="s">
        <v>22</v>
      </c>
      <c r="L99" s="6">
        <f t="shared" si="5"/>
        <v>1241.3249999999998</v>
      </c>
      <c r="M99" s="14" t="s">
        <v>173</v>
      </c>
      <c r="R99" s="7">
        <v>1719</v>
      </c>
      <c r="S99" s="24">
        <f t="shared" si="6"/>
        <v>928.25999999999988</v>
      </c>
      <c r="T99" s="7" t="s">
        <v>1237</v>
      </c>
      <c r="W99" s="7" t="s">
        <v>1248</v>
      </c>
    </row>
    <row r="100" spans="1:23" x14ac:dyDescent="0.2">
      <c r="A100" s="8">
        <v>30255</v>
      </c>
      <c r="B100" s="6" t="s">
        <v>963</v>
      </c>
      <c r="C100" t="s">
        <v>27</v>
      </c>
      <c r="D100" s="16" t="s">
        <v>168</v>
      </c>
      <c r="E100" s="62" t="s">
        <v>1256</v>
      </c>
      <c r="G100" s="7" t="s">
        <v>14</v>
      </c>
      <c r="H100" s="7" t="s">
        <v>9</v>
      </c>
      <c r="I100" s="7" t="s">
        <v>10</v>
      </c>
      <c r="J100" s="24">
        <v>911.03999999999985</v>
      </c>
      <c r="K100" s="9" t="s">
        <v>22</v>
      </c>
      <c r="L100" s="6">
        <f t="shared" si="5"/>
        <v>1198.7999999999997</v>
      </c>
      <c r="M100" s="14" t="s">
        <v>173</v>
      </c>
      <c r="R100" s="7">
        <v>1656</v>
      </c>
      <c r="S100" s="24">
        <f t="shared" si="6"/>
        <v>894.2399999999999</v>
      </c>
      <c r="T100" s="7" t="s">
        <v>1237</v>
      </c>
      <c r="W100" s="7" t="s">
        <v>1248</v>
      </c>
    </row>
    <row r="101" spans="1:23" x14ac:dyDescent="0.2">
      <c r="A101" s="8">
        <v>30266</v>
      </c>
      <c r="B101" s="6" t="s">
        <v>963</v>
      </c>
      <c r="C101" t="s">
        <v>27</v>
      </c>
      <c r="D101" s="16" t="s">
        <v>168</v>
      </c>
      <c r="E101" s="62" t="s">
        <v>1256</v>
      </c>
      <c r="G101" s="7" t="s">
        <v>15</v>
      </c>
      <c r="H101" s="7" t="s">
        <v>9</v>
      </c>
      <c r="I101" s="7" t="s">
        <v>10</v>
      </c>
      <c r="J101" s="24">
        <v>1105.98</v>
      </c>
      <c r="K101" s="9" t="s">
        <v>22</v>
      </c>
      <c r="L101" s="6">
        <f t="shared" si="5"/>
        <v>1442.4749999999999</v>
      </c>
      <c r="M101" s="14" t="s">
        <v>173</v>
      </c>
      <c r="R101" s="7">
        <v>2017</v>
      </c>
      <c r="S101" s="24">
        <f t="shared" si="6"/>
        <v>1089.18</v>
      </c>
      <c r="T101" s="7" t="s">
        <v>1237</v>
      </c>
      <c r="W101" s="7" t="s">
        <v>1248</v>
      </c>
    </row>
    <row r="102" spans="1:23" x14ac:dyDescent="0.2">
      <c r="A102" s="8">
        <v>30277</v>
      </c>
      <c r="B102" s="6" t="s">
        <v>963</v>
      </c>
      <c r="C102" t="s">
        <v>27</v>
      </c>
      <c r="D102" s="16" t="s">
        <v>168</v>
      </c>
      <c r="E102" s="62" t="s">
        <v>1256</v>
      </c>
      <c r="G102" s="7" t="s">
        <v>16</v>
      </c>
      <c r="H102" s="7" t="s">
        <v>9</v>
      </c>
      <c r="I102" s="7" t="s">
        <v>10</v>
      </c>
      <c r="J102" s="24">
        <v>1865.2199999999998</v>
      </c>
      <c r="K102" s="9" t="s">
        <v>22</v>
      </c>
      <c r="L102" s="6">
        <f t="shared" si="5"/>
        <v>2391.5249999999996</v>
      </c>
      <c r="M102" s="14" t="s">
        <v>173</v>
      </c>
      <c r="R102" s="7">
        <v>3423</v>
      </c>
      <c r="S102" s="24">
        <f t="shared" si="6"/>
        <v>1848.4199999999998</v>
      </c>
      <c r="T102" s="7" t="s">
        <v>1237</v>
      </c>
      <c r="W102" s="7" t="s">
        <v>1248</v>
      </c>
    </row>
    <row r="103" spans="1:23" s="44" customFormat="1" x14ac:dyDescent="0.2">
      <c r="A103" s="43">
        <v>30234</v>
      </c>
      <c r="B103" s="44" t="s">
        <v>963</v>
      </c>
      <c r="C103" s="45" t="s">
        <v>27</v>
      </c>
      <c r="D103" s="46" t="s">
        <v>169</v>
      </c>
      <c r="E103" s="64" t="s">
        <v>1257</v>
      </c>
      <c r="G103" s="47" t="s">
        <v>12</v>
      </c>
      <c r="H103" s="47" t="s">
        <v>9</v>
      </c>
      <c r="I103" s="47" t="s">
        <v>10</v>
      </c>
      <c r="J103" s="48">
        <v>641.57999999999993</v>
      </c>
      <c r="K103" s="49" t="s">
        <v>22</v>
      </c>
      <c r="L103" s="44">
        <f t="shared" si="5"/>
        <v>861.97499999999991</v>
      </c>
      <c r="M103" s="50" t="s">
        <v>173</v>
      </c>
      <c r="R103" s="47">
        <v>1157</v>
      </c>
      <c r="S103" s="48">
        <f t="shared" si="6"/>
        <v>624.78</v>
      </c>
      <c r="T103" s="47" t="s">
        <v>1236</v>
      </c>
      <c r="U103" s="24"/>
      <c r="V103" s="24"/>
      <c r="W103" s="47" t="s">
        <v>1249</v>
      </c>
    </row>
    <row r="104" spans="1:23" x14ac:dyDescent="0.2">
      <c r="A104" s="8">
        <v>30134</v>
      </c>
      <c r="B104" s="6" t="s">
        <v>963</v>
      </c>
      <c r="C104" t="s">
        <v>27</v>
      </c>
      <c r="D104" s="16" t="s">
        <v>169</v>
      </c>
      <c r="E104" s="62" t="s">
        <v>1257</v>
      </c>
      <c r="G104" s="7" t="s">
        <v>1313</v>
      </c>
      <c r="H104" s="7" t="s">
        <v>9</v>
      </c>
      <c r="I104" s="7" t="s">
        <v>10</v>
      </c>
      <c r="J104" s="24">
        <v>636.71999999999991</v>
      </c>
      <c r="K104" s="9" t="s">
        <v>22</v>
      </c>
      <c r="L104" s="6">
        <f t="shared" si="5"/>
        <v>855.89999999999986</v>
      </c>
      <c r="M104" s="14" t="s">
        <v>173</v>
      </c>
      <c r="R104" s="7">
        <v>1148</v>
      </c>
      <c r="S104" s="24">
        <f t="shared" si="6"/>
        <v>619.91999999999996</v>
      </c>
      <c r="T104" s="7" t="s">
        <v>1236</v>
      </c>
      <c r="W104" s="7" t="s">
        <v>1249</v>
      </c>
    </row>
    <row r="105" spans="1:23" s="52" customFormat="1" x14ac:dyDescent="0.2">
      <c r="A105" s="51">
        <v>30245</v>
      </c>
      <c r="B105" s="52" t="s">
        <v>963</v>
      </c>
      <c r="C105" s="53" t="s">
        <v>27</v>
      </c>
      <c r="D105" s="58" t="s">
        <v>169</v>
      </c>
      <c r="E105" s="63" t="s">
        <v>1257</v>
      </c>
      <c r="G105" s="54" t="s">
        <v>13</v>
      </c>
      <c r="H105" s="54" t="s">
        <v>9</v>
      </c>
      <c r="I105" s="54" t="s">
        <v>10</v>
      </c>
      <c r="J105" s="55">
        <v>683.16</v>
      </c>
      <c r="K105" s="56" t="s">
        <v>22</v>
      </c>
      <c r="L105" s="52">
        <f t="shared" si="5"/>
        <v>913.94999999999993</v>
      </c>
      <c r="M105" s="57" t="s">
        <v>173</v>
      </c>
      <c r="R105" s="54">
        <v>1234</v>
      </c>
      <c r="S105" s="55">
        <f t="shared" si="6"/>
        <v>666.36</v>
      </c>
      <c r="T105" s="54" t="s">
        <v>1236</v>
      </c>
      <c r="U105" s="24"/>
      <c r="V105" s="24"/>
      <c r="W105" s="54" t="s">
        <v>1249</v>
      </c>
    </row>
    <row r="106" spans="1:23" x14ac:dyDescent="0.2">
      <c r="A106" s="8">
        <v>30145</v>
      </c>
      <c r="B106" s="6" t="s">
        <v>963</v>
      </c>
      <c r="C106" t="s">
        <v>27</v>
      </c>
      <c r="D106" s="16" t="s">
        <v>169</v>
      </c>
      <c r="E106" s="62" t="s">
        <v>1257</v>
      </c>
      <c r="G106" s="7" t="s">
        <v>1314</v>
      </c>
      <c r="H106" s="7" t="s">
        <v>9</v>
      </c>
      <c r="I106" s="7" t="s">
        <v>10</v>
      </c>
      <c r="J106" s="24">
        <v>657.77999999999986</v>
      </c>
      <c r="K106" s="9" t="s">
        <v>22</v>
      </c>
      <c r="L106" s="6">
        <f t="shared" si="5"/>
        <v>882.2249999999998</v>
      </c>
      <c r="M106" s="14" t="s">
        <v>173</v>
      </c>
      <c r="R106" s="7">
        <v>1187</v>
      </c>
      <c r="S106" s="24">
        <f t="shared" si="6"/>
        <v>640.9799999999999</v>
      </c>
      <c r="T106" s="7" t="s">
        <v>1236</v>
      </c>
      <c r="W106" s="7" t="s">
        <v>1249</v>
      </c>
    </row>
    <row r="107" spans="1:23" x14ac:dyDescent="0.2">
      <c r="A107" s="8">
        <v>30256</v>
      </c>
      <c r="B107" s="6" t="s">
        <v>963</v>
      </c>
      <c r="C107" t="s">
        <v>27</v>
      </c>
      <c r="D107" s="16" t="s">
        <v>169</v>
      </c>
      <c r="E107" s="62" t="s">
        <v>1257</v>
      </c>
      <c r="G107" s="7" t="s">
        <v>14</v>
      </c>
      <c r="H107" s="7" t="s">
        <v>9</v>
      </c>
      <c r="I107" s="7" t="s">
        <v>10</v>
      </c>
      <c r="J107" s="24">
        <v>861.9</v>
      </c>
      <c r="K107" s="9" t="s">
        <v>22</v>
      </c>
      <c r="L107" s="6">
        <f t="shared" si="5"/>
        <v>1137.375</v>
      </c>
      <c r="M107" s="14" t="s">
        <v>173</v>
      </c>
      <c r="R107" s="7">
        <v>1565</v>
      </c>
      <c r="S107" s="24">
        <f t="shared" si="6"/>
        <v>845.1</v>
      </c>
      <c r="T107" s="7" t="s">
        <v>1236</v>
      </c>
      <c r="W107" s="7" t="s">
        <v>1249</v>
      </c>
    </row>
    <row r="108" spans="1:23" x14ac:dyDescent="0.2">
      <c r="A108" s="8">
        <v>30267</v>
      </c>
      <c r="B108" s="6" t="s">
        <v>963</v>
      </c>
      <c r="C108" t="s">
        <v>27</v>
      </c>
      <c r="D108" s="16" t="s">
        <v>169</v>
      </c>
      <c r="E108" s="62" t="s">
        <v>1257</v>
      </c>
      <c r="G108" s="7" t="s">
        <v>15</v>
      </c>
      <c r="H108" s="7" t="s">
        <v>9</v>
      </c>
      <c r="I108" s="7" t="s">
        <v>10</v>
      </c>
      <c r="J108" s="24">
        <v>908.87999999999988</v>
      </c>
      <c r="K108" s="9" t="s">
        <v>22</v>
      </c>
      <c r="L108" s="6">
        <f t="shared" si="5"/>
        <v>1196.0999999999999</v>
      </c>
      <c r="M108" s="14" t="s">
        <v>173</v>
      </c>
      <c r="R108" s="7">
        <v>1652</v>
      </c>
      <c r="S108" s="24">
        <f t="shared" si="6"/>
        <v>892.07999999999993</v>
      </c>
      <c r="T108" s="7" t="s">
        <v>1236</v>
      </c>
      <c r="W108" s="7" t="s">
        <v>1249</v>
      </c>
    </row>
    <row r="109" spans="1:23" x14ac:dyDescent="0.2">
      <c r="A109" s="8">
        <v>30278</v>
      </c>
      <c r="B109" s="6" t="s">
        <v>963</v>
      </c>
      <c r="C109" t="s">
        <v>27</v>
      </c>
      <c r="D109" s="16" t="s">
        <v>169</v>
      </c>
      <c r="E109" s="62" t="s">
        <v>1257</v>
      </c>
      <c r="G109" s="7" t="s">
        <v>16</v>
      </c>
      <c r="H109" s="7" t="s">
        <v>9</v>
      </c>
      <c r="I109" s="7" t="s">
        <v>10</v>
      </c>
      <c r="J109" s="24">
        <v>1542.3</v>
      </c>
      <c r="K109" s="9" t="s">
        <v>22</v>
      </c>
      <c r="L109" s="6">
        <f t="shared" si="5"/>
        <v>1987.875</v>
      </c>
      <c r="M109" s="14" t="s">
        <v>173</v>
      </c>
      <c r="R109" s="7">
        <v>2825</v>
      </c>
      <c r="S109" s="24">
        <f t="shared" si="6"/>
        <v>1525.5</v>
      </c>
      <c r="T109" s="7" t="s">
        <v>1236</v>
      </c>
      <c r="W109" s="7" t="s">
        <v>1249</v>
      </c>
    </row>
    <row r="110" spans="1:23" s="44" customFormat="1" x14ac:dyDescent="0.2">
      <c r="A110" s="43">
        <v>30235</v>
      </c>
      <c r="B110" s="44" t="s">
        <v>963</v>
      </c>
      <c r="C110" s="45" t="s">
        <v>27</v>
      </c>
      <c r="D110" s="46" t="s">
        <v>169</v>
      </c>
      <c r="E110" s="64" t="s">
        <v>1258</v>
      </c>
      <c r="G110" s="47" t="s">
        <v>12</v>
      </c>
      <c r="H110" s="47" t="s">
        <v>9</v>
      </c>
      <c r="I110" s="47" t="s">
        <v>10</v>
      </c>
      <c r="J110" s="48">
        <v>911.03999999999985</v>
      </c>
      <c r="K110" s="49" t="s">
        <v>22</v>
      </c>
      <c r="L110" s="44">
        <f t="shared" si="5"/>
        <v>1198.7999999999997</v>
      </c>
      <c r="M110" s="50" t="s">
        <v>173</v>
      </c>
      <c r="R110" s="47">
        <v>1656</v>
      </c>
      <c r="S110" s="48">
        <f t="shared" si="6"/>
        <v>894.2399999999999</v>
      </c>
      <c r="T110" s="47" t="s">
        <v>1237</v>
      </c>
      <c r="U110" s="24"/>
      <c r="V110" s="24"/>
      <c r="W110" s="47" t="s">
        <v>1250</v>
      </c>
    </row>
    <row r="111" spans="1:23" x14ac:dyDescent="0.2">
      <c r="A111" s="8">
        <v>30135</v>
      </c>
      <c r="B111" s="6" t="s">
        <v>963</v>
      </c>
      <c r="C111" t="s">
        <v>27</v>
      </c>
      <c r="D111" s="16" t="s">
        <v>169</v>
      </c>
      <c r="E111" s="64" t="s">
        <v>1258</v>
      </c>
      <c r="G111" s="7" t="s">
        <v>1313</v>
      </c>
      <c r="H111" s="7" t="s">
        <v>9</v>
      </c>
      <c r="I111" s="7" t="s">
        <v>10</v>
      </c>
      <c r="J111" s="24">
        <v>911.03999999999985</v>
      </c>
      <c r="K111" s="9" t="s">
        <v>22</v>
      </c>
      <c r="L111" s="6">
        <f t="shared" si="5"/>
        <v>1198.7999999999997</v>
      </c>
      <c r="M111" s="14" t="s">
        <v>173</v>
      </c>
      <c r="R111" s="7">
        <v>1656</v>
      </c>
      <c r="S111" s="24">
        <f t="shared" si="6"/>
        <v>894.2399999999999</v>
      </c>
      <c r="T111" s="7" t="s">
        <v>1237</v>
      </c>
      <c r="W111" s="7"/>
    </row>
    <row r="112" spans="1:23" x14ac:dyDescent="0.2">
      <c r="A112" s="8">
        <v>30246</v>
      </c>
      <c r="B112" s="6" t="s">
        <v>963</v>
      </c>
      <c r="C112" t="s">
        <v>27</v>
      </c>
      <c r="D112" s="16" t="s">
        <v>169</v>
      </c>
      <c r="E112" s="62" t="s">
        <v>1258</v>
      </c>
      <c r="G112" s="7" t="s">
        <v>13</v>
      </c>
      <c r="H112" s="7" t="s">
        <v>9</v>
      </c>
      <c r="I112" s="7" t="s">
        <v>10</v>
      </c>
      <c r="J112" s="24">
        <v>945.05999999999983</v>
      </c>
      <c r="K112" s="9" t="s">
        <v>22</v>
      </c>
      <c r="L112" s="6">
        <f t="shared" si="5"/>
        <v>1241.3249999999998</v>
      </c>
      <c r="M112" s="14" t="s">
        <v>173</v>
      </c>
      <c r="R112" s="7">
        <v>1719</v>
      </c>
      <c r="S112" s="24">
        <f t="shared" si="6"/>
        <v>928.25999999999988</v>
      </c>
      <c r="T112" s="7" t="s">
        <v>1237</v>
      </c>
      <c r="W112" s="7" t="s">
        <v>1250</v>
      </c>
    </row>
    <row r="113" spans="1:23" x14ac:dyDescent="0.2">
      <c r="A113" s="8">
        <v>30146</v>
      </c>
      <c r="B113" s="6" t="s">
        <v>963</v>
      </c>
      <c r="C113" t="s">
        <v>27</v>
      </c>
      <c r="D113" s="16" t="s">
        <v>169</v>
      </c>
      <c r="E113" s="62" t="s">
        <v>1258</v>
      </c>
      <c r="G113" s="7" t="s">
        <v>1314</v>
      </c>
      <c r="H113" s="7" t="s">
        <v>9</v>
      </c>
      <c r="I113" s="7" t="s">
        <v>10</v>
      </c>
      <c r="J113" s="24">
        <v>945.05999999999983</v>
      </c>
      <c r="K113" s="9" t="s">
        <v>22</v>
      </c>
      <c r="L113" s="6">
        <f t="shared" si="5"/>
        <v>1241.3249999999998</v>
      </c>
      <c r="M113" s="14" t="s">
        <v>173</v>
      </c>
      <c r="R113" s="7">
        <v>1719</v>
      </c>
      <c r="S113" s="24">
        <f t="shared" si="6"/>
        <v>928.25999999999988</v>
      </c>
      <c r="T113" s="7" t="s">
        <v>1237</v>
      </c>
      <c r="W113" s="7" t="s">
        <v>1250</v>
      </c>
    </row>
    <row r="114" spans="1:23" x14ac:dyDescent="0.2">
      <c r="A114" s="8">
        <v>30257</v>
      </c>
      <c r="B114" s="6" t="s">
        <v>963</v>
      </c>
      <c r="C114" t="s">
        <v>27</v>
      </c>
      <c r="D114" s="16" t="s">
        <v>169</v>
      </c>
      <c r="E114" s="62" t="s">
        <v>1258</v>
      </c>
      <c r="G114" s="7" t="s">
        <v>14</v>
      </c>
      <c r="H114" s="7" t="s">
        <v>9</v>
      </c>
      <c r="I114" s="7" t="s">
        <v>10</v>
      </c>
      <c r="J114" s="24">
        <v>958.02</v>
      </c>
      <c r="K114" s="9" t="s">
        <v>22</v>
      </c>
      <c r="L114" s="6">
        <f t="shared" si="5"/>
        <v>1257.5250000000001</v>
      </c>
      <c r="M114" s="14" t="s">
        <v>173</v>
      </c>
      <c r="R114" s="7">
        <v>1743</v>
      </c>
      <c r="S114" s="24">
        <f t="shared" si="6"/>
        <v>941.22</v>
      </c>
      <c r="T114" s="7" t="s">
        <v>1237</v>
      </c>
      <c r="W114" s="7" t="s">
        <v>1250</v>
      </c>
    </row>
    <row r="115" spans="1:23" x14ac:dyDescent="0.2">
      <c r="A115" s="8">
        <v>30268</v>
      </c>
      <c r="B115" s="6" t="s">
        <v>963</v>
      </c>
      <c r="C115" t="s">
        <v>27</v>
      </c>
      <c r="D115" s="16" t="s">
        <v>169</v>
      </c>
      <c r="E115" s="62" t="s">
        <v>1258</v>
      </c>
      <c r="G115" s="7" t="s">
        <v>15</v>
      </c>
      <c r="H115" s="7" t="s">
        <v>9</v>
      </c>
      <c r="I115" s="7" t="s">
        <v>10</v>
      </c>
      <c r="J115" s="24">
        <v>1105.98</v>
      </c>
      <c r="K115" s="9" t="s">
        <v>22</v>
      </c>
      <c r="L115" s="6">
        <f t="shared" si="5"/>
        <v>1442.4749999999999</v>
      </c>
      <c r="M115" s="14" t="s">
        <v>173</v>
      </c>
      <c r="R115" s="7">
        <v>2017</v>
      </c>
      <c r="S115" s="24">
        <f t="shared" si="6"/>
        <v>1089.18</v>
      </c>
      <c r="T115" s="7" t="s">
        <v>1237</v>
      </c>
      <c r="W115" s="7" t="s">
        <v>1250</v>
      </c>
    </row>
    <row r="116" spans="1:23" x14ac:dyDescent="0.2">
      <c r="A116" s="8">
        <v>30279</v>
      </c>
      <c r="B116" s="6" t="s">
        <v>963</v>
      </c>
      <c r="C116" t="s">
        <v>27</v>
      </c>
      <c r="D116" s="16" t="s">
        <v>169</v>
      </c>
      <c r="E116" s="62" t="s">
        <v>1258</v>
      </c>
      <c r="G116" s="7" t="s">
        <v>16</v>
      </c>
      <c r="H116" s="7" t="s">
        <v>9</v>
      </c>
      <c r="I116" s="7" t="s">
        <v>10</v>
      </c>
      <c r="J116" s="24">
        <v>1865.2199999999998</v>
      </c>
      <c r="K116" s="9" t="s">
        <v>22</v>
      </c>
      <c r="L116" s="6">
        <f t="shared" si="5"/>
        <v>2391.5249999999996</v>
      </c>
      <c r="M116" s="14" t="s">
        <v>173</v>
      </c>
      <c r="R116" s="7">
        <v>3423</v>
      </c>
      <c r="S116" s="24">
        <f t="shared" si="6"/>
        <v>1848.4199999999998</v>
      </c>
      <c r="T116" s="7" t="s">
        <v>1237</v>
      </c>
      <c r="W116" s="7" t="s">
        <v>1250</v>
      </c>
    </row>
    <row r="117" spans="1:23" s="52" customFormat="1" x14ac:dyDescent="0.2">
      <c r="A117" s="51">
        <v>30236</v>
      </c>
      <c r="B117" s="52" t="s">
        <v>963</v>
      </c>
      <c r="C117" s="53" t="s">
        <v>27</v>
      </c>
      <c r="D117" s="58" t="s">
        <v>170</v>
      </c>
      <c r="E117" s="63" t="s">
        <v>1259</v>
      </c>
      <c r="G117" s="54" t="s">
        <v>12</v>
      </c>
      <c r="H117" s="54" t="s">
        <v>9</v>
      </c>
      <c r="I117" s="54" t="s">
        <v>10</v>
      </c>
      <c r="J117" s="55">
        <v>659.4</v>
      </c>
      <c r="K117" s="56" t="s">
        <v>22</v>
      </c>
      <c r="L117" s="59">
        <f t="shared" si="5"/>
        <v>884.25</v>
      </c>
      <c r="M117" s="57" t="s">
        <v>173</v>
      </c>
      <c r="R117" s="54">
        <v>1190</v>
      </c>
      <c r="S117" s="55">
        <f t="shared" si="6"/>
        <v>642.6</v>
      </c>
      <c r="T117" s="54" t="s">
        <v>1236</v>
      </c>
      <c r="U117" s="24"/>
      <c r="V117" s="24"/>
      <c r="W117" s="54" t="s">
        <v>1251</v>
      </c>
    </row>
    <row r="118" spans="1:23" x14ac:dyDescent="0.2">
      <c r="A118" s="8">
        <v>30136</v>
      </c>
      <c r="B118" s="6" t="s">
        <v>963</v>
      </c>
      <c r="C118" t="s">
        <v>27</v>
      </c>
      <c r="D118" s="16" t="s">
        <v>170</v>
      </c>
      <c r="E118" s="62" t="s">
        <v>1259</v>
      </c>
      <c r="G118" s="7" t="s">
        <v>1313</v>
      </c>
      <c r="H118" s="7" t="s">
        <v>9</v>
      </c>
      <c r="I118" s="7" t="s">
        <v>10</v>
      </c>
      <c r="J118" s="24">
        <v>663.18</v>
      </c>
      <c r="K118" s="9" t="s">
        <v>22</v>
      </c>
      <c r="L118" s="6">
        <f t="shared" si="5"/>
        <v>888.97499999999991</v>
      </c>
      <c r="M118" s="14" t="s">
        <v>173</v>
      </c>
      <c r="R118" s="7">
        <v>1197</v>
      </c>
      <c r="S118" s="24">
        <f t="shared" si="6"/>
        <v>646.38</v>
      </c>
      <c r="T118" s="7" t="s">
        <v>1236</v>
      </c>
      <c r="W118" s="7" t="s">
        <v>1251</v>
      </c>
    </row>
    <row r="119" spans="1:23" x14ac:dyDescent="0.2">
      <c r="A119" s="8">
        <v>30247</v>
      </c>
      <c r="B119" s="6" t="s">
        <v>963</v>
      </c>
      <c r="C119" t="s">
        <v>27</v>
      </c>
      <c r="D119" s="16" t="s">
        <v>170</v>
      </c>
      <c r="E119" s="62" t="s">
        <v>1259</v>
      </c>
      <c r="G119" s="7" t="s">
        <v>13</v>
      </c>
      <c r="H119" s="7" t="s">
        <v>9</v>
      </c>
      <c r="I119" s="7" t="s">
        <v>10</v>
      </c>
      <c r="J119" s="24">
        <v>711.24</v>
      </c>
      <c r="K119" s="9" t="s">
        <v>22</v>
      </c>
      <c r="L119" s="6">
        <f t="shared" si="5"/>
        <v>949.05</v>
      </c>
      <c r="M119" s="14" t="s">
        <v>173</v>
      </c>
      <c r="R119" s="7">
        <v>1286</v>
      </c>
      <c r="S119" s="24">
        <f t="shared" si="6"/>
        <v>694.44</v>
      </c>
      <c r="T119" s="7" t="s">
        <v>1236</v>
      </c>
      <c r="W119" s="7" t="s">
        <v>1251</v>
      </c>
    </row>
    <row r="120" spans="1:23" x14ac:dyDescent="0.2">
      <c r="A120" s="8">
        <v>30147</v>
      </c>
      <c r="B120" s="6" t="s">
        <v>963</v>
      </c>
      <c r="C120" t="s">
        <v>27</v>
      </c>
      <c r="D120" s="16" t="s">
        <v>170</v>
      </c>
      <c r="E120" s="62" t="s">
        <v>1259</v>
      </c>
      <c r="G120" s="7" t="s">
        <v>1314</v>
      </c>
      <c r="H120" s="7" t="s">
        <v>9</v>
      </c>
      <c r="I120" s="7" t="s">
        <v>10</v>
      </c>
      <c r="J120" s="24">
        <v>688.02</v>
      </c>
      <c r="K120" s="9" t="s">
        <v>22</v>
      </c>
      <c r="L120" s="6">
        <f t="shared" si="5"/>
        <v>920.02499999999998</v>
      </c>
      <c r="M120" s="14" t="s">
        <v>173</v>
      </c>
      <c r="R120" s="7">
        <v>1243</v>
      </c>
      <c r="S120" s="24">
        <f t="shared" si="6"/>
        <v>671.22</v>
      </c>
      <c r="T120" s="7" t="s">
        <v>1236</v>
      </c>
      <c r="W120" s="7" t="s">
        <v>1251</v>
      </c>
    </row>
    <row r="121" spans="1:23" x14ac:dyDescent="0.2">
      <c r="A121" s="8">
        <v>30258</v>
      </c>
      <c r="B121" s="6" t="s">
        <v>963</v>
      </c>
      <c r="C121" t="s">
        <v>27</v>
      </c>
      <c r="D121" s="16" t="s">
        <v>170</v>
      </c>
      <c r="E121" s="62" t="s">
        <v>1259</v>
      </c>
      <c r="G121" s="7" t="s">
        <v>14</v>
      </c>
      <c r="H121" s="7" t="s">
        <v>9</v>
      </c>
      <c r="I121" s="7" t="s">
        <v>10</v>
      </c>
      <c r="J121" s="24">
        <v>861.9</v>
      </c>
      <c r="K121" s="9" t="s">
        <v>22</v>
      </c>
      <c r="L121" s="6">
        <f t="shared" si="5"/>
        <v>1137.375</v>
      </c>
      <c r="M121" s="14" t="s">
        <v>173</v>
      </c>
      <c r="R121" s="7">
        <v>1565</v>
      </c>
      <c r="S121" s="24">
        <f t="shared" si="6"/>
        <v>845.1</v>
      </c>
      <c r="T121" s="7" t="s">
        <v>1236</v>
      </c>
      <c r="W121" s="7" t="s">
        <v>1251</v>
      </c>
    </row>
    <row r="122" spans="1:23" x14ac:dyDescent="0.2">
      <c r="A122" s="8">
        <v>30269</v>
      </c>
      <c r="B122" s="6" t="s">
        <v>963</v>
      </c>
      <c r="C122" t="s">
        <v>27</v>
      </c>
      <c r="D122" s="16" t="s">
        <v>170</v>
      </c>
      <c r="E122" s="62" t="s">
        <v>1259</v>
      </c>
      <c r="G122" s="7" t="s">
        <v>15</v>
      </c>
      <c r="H122" s="7" t="s">
        <v>9</v>
      </c>
      <c r="I122" s="7" t="s">
        <v>10</v>
      </c>
      <c r="J122" s="24">
        <v>908.87999999999988</v>
      </c>
      <c r="K122" s="9" t="s">
        <v>22</v>
      </c>
      <c r="L122" s="6">
        <f t="shared" si="5"/>
        <v>1196.0999999999999</v>
      </c>
      <c r="M122" s="14" t="s">
        <v>173</v>
      </c>
      <c r="R122" s="7">
        <v>1652</v>
      </c>
      <c r="S122" s="24">
        <f t="shared" si="6"/>
        <v>892.07999999999993</v>
      </c>
      <c r="T122" s="7" t="s">
        <v>1236</v>
      </c>
      <c r="W122" s="7" t="s">
        <v>1251</v>
      </c>
    </row>
    <row r="123" spans="1:23" x14ac:dyDescent="0.2">
      <c r="A123" s="8">
        <v>30280</v>
      </c>
      <c r="B123" s="6" t="s">
        <v>963</v>
      </c>
      <c r="C123" t="s">
        <v>27</v>
      </c>
      <c r="D123" s="16" t="s">
        <v>170</v>
      </c>
      <c r="E123" s="62" t="s">
        <v>1259</v>
      </c>
      <c r="G123" s="7" t="s">
        <v>16</v>
      </c>
      <c r="H123" s="7" t="s">
        <v>9</v>
      </c>
      <c r="I123" s="7" t="s">
        <v>10</v>
      </c>
      <c r="J123" s="24">
        <v>1542.3</v>
      </c>
      <c r="K123" s="9" t="s">
        <v>22</v>
      </c>
      <c r="L123" s="6">
        <f t="shared" si="5"/>
        <v>1987.875</v>
      </c>
      <c r="M123" s="14" t="s">
        <v>173</v>
      </c>
      <c r="R123" s="7">
        <v>2825</v>
      </c>
      <c r="S123" s="24">
        <f t="shared" si="6"/>
        <v>1525.5</v>
      </c>
      <c r="T123" s="7" t="s">
        <v>1236</v>
      </c>
      <c r="W123" s="7" t="s">
        <v>1251</v>
      </c>
    </row>
    <row r="124" spans="1:23" s="52" customFormat="1" x14ac:dyDescent="0.2">
      <c r="A124" s="51">
        <v>30237</v>
      </c>
      <c r="B124" s="52" t="s">
        <v>963</v>
      </c>
      <c r="C124" s="53" t="s">
        <v>27</v>
      </c>
      <c r="D124" s="58" t="s">
        <v>170</v>
      </c>
      <c r="E124" s="63" t="s">
        <v>1260</v>
      </c>
      <c r="G124" s="54" t="s">
        <v>12</v>
      </c>
      <c r="H124" s="54" t="s">
        <v>9</v>
      </c>
      <c r="I124" s="54" t="s">
        <v>10</v>
      </c>
      <c r="J124" s="55">
        <v>911.03999999999985</v>
      </c>
      <c r="K124" s="56" t="s">
        <v>22</v>
      </c>
      <c r="L124" s="59">
        <f t="shared" si="5"/>
        <v>1198.7999999999997</v>
      </c>
      <c r="M124" s="57" t="s">
        <v>173</v>
      </c>
      <c r="R124" s="54">
        <v>1656</v>
      </c>
      <c r="S124" s="55">
        <f t="shared" si="6"/>
        <v>894.2399999999999</v>
      </c>
      <c r="T124" s="54" t="s">
        <v>1237</v>
      </c>
      <c r="U124" s="24"/>
      <c r="V124" s="24"/>
      <c r="W124" s="54" t="s">
        <v>1252</v>
      </c>
    </row>
    <row r="125" spans="1:23" x14ac:dyDescent="0.2">
      <c r="A125" s="8">
        <v>30137</v>
      </c>
      <c r="B125" s="6" t="s">
        <v>963</v>
      </c>
      <c r="C125" t="s">
        <v>27</v>
      </c>
      <c r="D125" s="16" t="s">
        <v>170</v>
      </c>
      <c r="E125" s="62" t="s">
        <v>1260</v>
      </c>
      <c r="G125" s="7" t="s">
        <v>1313</v>
      </c>
      <c r="H125" s="7" t="s">
        <v>9</v>
      </c>
      <c r="I125" s="7" t="s">
        <v>10</v>
      </c>
      <c r="J125" s="24">
        <v>911.03999999999985</v>
      </c>
      <c r="K125" s="9" t="s">
        <v>22</v>
      </c>
      <c r="L125" s="6">
        <f t="shared" si="5"/>
        <v>1198.7999999999997</v>
      </c>
      <c r="M125" s="14" t="s">
        <v>173</v>
      </c>
      <c r="R125" s="7">
        <v>1656</v>
      </c>
      <c r="S125" s="24">
        <f t="shared" si="6"/>
        <v>894.2399999999999</v>
      </c>
      <c r="T125" s="7" t="s">
        <v>1237</v>
      </c>
      <c r="W125" s="7" t="s">
        <v>1252</v>
      </c>
    </row>
    <row r="126" spans="1:23" x14ac:dyDescent="0.2">
      <c r="A126" s="8">
        <v>30248</v>
      </c>
      <c r="B126" s="6" t="s">
        <v>963</v>
      </c>
      <c r="C126" t="s">
        <v>27</v>
      </c>
      <c r="D126" s="16" t="s">
        <v>170</v>
      </c>
      <c r="E126" s="62" t="s">
        <v>1260</v>
      </c>
      <c r="G126" s="7" t="s">
        <v>13</v>
      </c>
      <c r="H126" s="7" t="s">
        <v>9</v>
      </c>
      <c r="I126" s="7" t="s">
        <v>10</v>
      </c>
      <c r="J126" s="24">
        <v>945.05999999999983</v>
      </c>
      <c r="K126" s="9" t="s">
        <v>22</v>
      </c>
      <c r="L126" s="6">
        <f t="shared" si="5"/>
        <v>1241.3249999999998</v>
      </c>
      <c r="M126" s="14" t="s">
        <v>173</v>
      </c>
      <c r="R126" s="7">
        <v>1719</v>
      </c>
      <c r="S126" s="24">
        <f t="shared" si="6"/>
        <v>928.25999999999988</v>
      </c>
      <c r="T126" s="7" t="s">
        <v>1237</v>
      </c>
      <c r="W126" s="7" t="s">
        <v>1252</v>
      </c>
    </row>
    <row r="127" spans="1:23" x14ac:dyDescent="0.2">
      <c r="A127" s="8">
        <v>30148</v>
      </c>
      <c r="B127" s="6" t="s">
        <v>963</v>
      </c>
      <c r="C127" t="s">
        <v>27</v>
      </c>
      <c r="D127" s="16" t="s">
        <v>170</v>
      </c>
      <c r="E127" s="62" t="s">
        <v>1260</v>
      </c>
      <c r="G127" s="7" t="s">
        <v>1314</v>
      </c>
      <c r="H127" s="7" t="s">
        <v>9</v>
      </c>
      <c r="I127" s="7" t="s">
        <v>10</v>
      </c>
      <c r="J127" s="24">
        <v>945.05999999999983</v>
      </c>
      <c r="K127" s="9" t="s">
        <v>22</v>
      </c>
      <c r="L127" s="6">
        <f t="shared" si="5"/>
        <v>1241.3249999999998</v>
      </c>
      <c r="M127" s="14" t="s">
        <v>173</v>
      </c>
      <c r="R127" s="7">
        <v>1719</v>
      </c>
      <c r="S127" s="24">
        <f t="shared" si="6"/>
        <v>928.25999999999988</v>
      </c>
      <c r="T127" s="7" t="s">
        <v>1237</v>
      </c>
      <c r="W127" s="7" t="s">
        <v>1252</v>
      </c>
    </row>
    <row r="128" spans="1:23" x14ac:dyDescent="0.2">
      <c r="A128" s="8">
        <v>30259</v>
      </c>
      <c r="B128" s="6" t="s">
        <v>963</v>
      </c>
      <c r="C128" t="s">
        <v>27</v>
      </c>
      <c r="D128" s="16" t="s">
        <v>170</v>
      </c>
      <c r="E128" s="62" t="s">
        <v>1260</v>
      </c>
      <c r="G128" s="7" t="s">
        <v>14</v>
      </c>
      <c r="H128" s="7" t="s">
        <v>9</v>
      </c>
      <c r="I128" s="7" t="s">
        <v>10</v>
      </c>
      <c r="J128" s="24">
        <v>1041.72</v>
      </c>
      <c r="K128" s="9" t="s">
        <v>22</v>
      </c>
      <c r="L128" s="6">
        <f t="shared" si="5"/>
        <v>1362.15</v>
      </c>
      <c r="M128" s="14" t="s">
        <v>173</v>
      </c>
      <c r="R128" s="7">
        <v>1898</v>
      </c>
      <c r="S128" s="24">
        <f t="shared" si="6"/>
        <v>1024.92</v>
      </c>
      <c r="T128" s="7" t="s">
        <v>1237</v>
      </c>
      <c r="W128" s="7" t="s">
        <v>1252</v>
      </c>
    </row>
    <row r="129" spans="1:23" x14ac:dyDescent="0.2">
      <c r="A129" s="8">
        <v>30270</v>
      </c>
      <c r="B129" s="6" t="s">
        <v>963</v>
      </c>
      <c r="C129" t="s">
        <v>27</v>
      </c>
      <c r="D129" s="16" t="s">
        <v>170</v>
      </c>
      <c r="E129" s="62" t="s">
        <v>1260</v>
      </c>
      <c r="G129" s="7" t="s">
        <v>15</v>
      </c>
      <c r="H129" s="7" t="s">
        <v>9</v>
      </c>
      <c r="I129" s="7" t="s">
        <v>10</v>
      </c>
      <c r="J129" s="24">
        <v>1105.98</v>
      </c>
      <c r="K129" s="9" t="s">
        <v>22</v>
      </c>
      <c r="L129" s="6">
        <f t="shared" si="5"/>
        <v>1442.4749999999999</v>
      </c>
      <c r="M129" s="14" t="s">
        <v>173</v>
      </c>
      <c r="R129" s="7">
        <v>2017</v>
      </c>
      <c r="S129" s="24">
        <f t="shared" si="6"/>
        <v>1089.18</v>
      </c>
      <c r="T129" s="7" t="s">
        <v>1237</v>
      </c>
      <c r="W129" s="7" t="s">
        <v>1252</v>
      </c>
    </row>
    <row r="130" spans="1:23" x14ac:dyDescent="0.2">
      <c r="A130" s="8">
        <v>30281</v>
      </c>
      <c r="B130" s="6" t="s">
        <v>963</v>
      </c>
      <c r="C130" t="s">
        <v>27</v>
      </c>
      <c r="D130" s="16" t="s">
        <v>170</v>
      </c>
      <c r="E130" s="62" t="s">
        <v>1260</v>
      </c>
      <c r="G130" s="7" t="s">
        <v>16</v>
      </c>
      <c r="H130" s="7" t="s">
        <v>9</v>
      </c>
      <c r="I130" s="7" t="s">
        <v>10</v>
      </c>
      <c r="J130" s="24">
        <v>1865.2199999999998</v>
      </c>
      <c r="K130" s="9" t="s">
        <v>22</v>
      </c>
      <c r="L130" s="6">
        <f t="shared" si="5"/>
        <v>2391.5249999999996</v>
      </c>
      <c r="M130" s="14" t="s">
        <v>173</v>
      </c>
      <c r="R130" s="7">
        <v>3423</v>
      </c>
      <c r="S130" s="24">
        <f t="shared" si="6"/>
        <v>1848.4199999999998</v>
      </c>
      <c r="T130" s="7" t="s">
        <v>1237</v>
      </c>
      <c r="W130" s="7" t="s">
        <v>1252</v>
      </c>
    </row>
    <row r="131" spans="1:23" x14ac:dyDescent="0.2">
      <c r="A131" s="8">
        <v>30238</v>
      </c>
      <c r="B131" s="6" t="s">
        <v>963</v>
      </c>
      <c r="C131" t="s">
        <v>27</v>
      </c>
      <c r="D131" s="24" t="s">
        <v>171</v>
      </c>
      <c r="E131" s="62" t="s">
        <v>1261</v>
      </c>
      <c r="G131" s="7" t="s">
        <v>12</v>
      </c>
      <c r="H131" s="7" t="s">
        <v>9</v>
      </c>
      <c r="I131" s="7" t="s">
        <v>10</v>
      </c>
      <c r="J131" s="24">
        <v>685.8599999999999</v>
      </c>
      <c r="K131" s="9" t="s">
        <v>22</v>
      </c>
      <c r="L131" s="6">
        <f t="shared" ref="L131:L151" si="7">(J131*1.25)+60</f>
        <v>917.32499999999982</v>
      </c>
      <c r="M131" s="14" t="s">
        <v>173</v>
      </c>
      <c r="R131" s="7">
        <v>1239</v>
      </c>
      <c r="S131" s="24">
        <f t="shared" ref="S131:S151" si="8">IF(I131="Standard", R131*0.7*0.9, IF(I131="Sur mesure", R131*0.6*0.9, "Valeur non reconnue"))</f>
        <v>669.06</v>
      </c>
      <c r="T131" s="7" t="s">
        <v>1236</v>
      </c>
      <c r="W131" s="7" t="s">
        <v>1253</v>
      </c>
    </row>
    <row r="132" spans="1:23" x14ac:dyDescent="0.2">
      <c r="A132" s="8">
        <v>30138</v>
      </c>
      <c r="B132" s="6" t="s">
        <v>963</v>
      </c>
      <c r="C132" t="s">
        <v>27</v>
      </c>
      <c r="D132" s="24" t="s">
        <v>171</v>
      </c>
      <c r="E132" s="62" t="s">
        <v>1261</v>
      </c>
      <c r="G132" s="7" t="s">
        <v>1313</v>
      </c>
      <c r="H132" s="7" t="s">
        <v>9</v>
      </c>
      <c r="I132" s="7" t="s">
        <v>10</v>
      </c>
      <c r="J132" s="24">
        <v>689.1</v>
      </c>
      <c r="K132" s="9" t="s">
        <v>22</v>
      </c>
      <c r="L132" s="6">
        <f t="shared" si="7"/>
        <v>921.375</v>
      </c>
      <c r="M132" s="14" t="s">
        <v>173</v>
      </c>
      <c r="R132" s="7">
        <v>1245</v>
      </c>
      <c r="S132" s="24">
        <f t="shared" si="8"/>
        <v>672.30000000000007</v>
      </c>
      <c r="T132" s="7" t="s">
        <v>1236</v>
      </c>
      <c r="W132" s="7" t="s">
        <v>1253</v>
      </c>
    </row>
    <row r="133" spans="1:23" x14ac:dyDescent="0.2">
      <c r="A133" s="8">
        <v>30249</v>
      </c>
      <c r="B133" s="6" t="s">
        <v>963</v>
      </c>
      <c r="C133" t="s">
        <v>27</v>
      </c>
      <c r="D133" s="24" t="s">
        <v>171</v>
      </c>
      <c r="E133" s="62" t="s">
        <v>1261</v>
      </c>
      <c r="G133" s="7" t="s">
        <v>13</v>
      </c>
      <c r="H133" s="7" t="s">
        <v>9</v>
      </c>
      <c r="I133" s="7" t="s">
        <v>10</v>
      </c>
      <c r="J133" s="24">
        <v>736.61999999999989</v>
      </c>
      <c r="K133" s="9" t="s">
        <v>22</v>
      </c>
      <c r="L133" s="6">
        <f t="shared" si="7"/>
        <v>980.77499999999986</v>
      </c>
      <c r="M133" s="14" t="s">
        <v>173</v>
      </c>
      <c r="R133" s="7">
        <v>1333</v>
      </c>
      <c r="S133" s="24">
        <f t="shared" si="8"/>
        <v>719.81999999999994</v>
      </c>
      <c r="T133" s="7" t="s">
        <v>1236</v>
      </c>
      <c r="W133" s="7" t="s">
        <v>1253</v>
      </c>
    </row>
    <row r="134" spans="1:23" x14ac:dyDescent="0.2">
      <c r="A134" s="8">
        <v>30149</v>
      </c>
      <c r="B134" s="6" t="s">
        <v>963</v>
      </c>
      <c r="C134" t="s">
        <v>27</v>
      </c>
      <c r="D134" s="24" t="s">
        <v>171</v>
      </c>
      <c r="E134" s="62" t="s">
        <v>1261</v>
      </c>
      <c r="G134" s="7" t="s">
        <v>1314</v>
      </c>
      <c r="H134" s="7" t="s">
        <v>9</v>
      </c>
      <c r="I134" s="7" t="s">
        <v>10</v>
      </c>
      <c r="J134" s="24">
        <v>712.31999999999994</v>
      </c>
      <c r="K134" s="9" t="s">
        <v>22</v>
      </c>
      <c r="L134" s="6">
        <f t="shared" si="7"/>
        <v>950.39999999999986</v>
      </c>
      <c r="M134" s="14" t="s">
        <v>173</v>
      </c>
      <c r="R134" s="7">
        <v>1288</v>
      </c>
      <c r="S134" s="24">
        <f t="shared" si="8"/>
        <v>695.52</v>
      </c>
      <c r="T134" s="7" t="s">
        <v>1236</v>
      </c>
      <c r="W134" s="7" t="s">
        <v>1253</v>
      </c>
    </row>
    <row r="135" spans="1:23" x14ac:dyDescent="0.2">
      <c r="A135" s="8">
        <v>30260</v>
      </c>
      <c r="B135" s="6" t="s">
        <v>963</v>
      </c>
      <c r="C135" t="s">
        <v>27</v>
      </c>
      <c r="D135" s="24" t="s">
        <v>171</v>
      </c>
      <c r="E135" s="62" t="s">
        <v>1261</v>
      </c>
      <c r="G135" s="7" t="s">
        <v>14</v>
      </c>
      <c r="H135" s="7" t="s">
        <v>9</v>
      </c>
      <c r="I135" s="7" t="s">
        <v>10</v>
      </c>
      <c r="J135" s="24">
        <v>953.15999999999985</v>
      </c>
      <c r="K135" s="9" t="s">
        <v>22</v>
      </c>
      <c r="L135" s="6">
        <f t="shared" si="7"/>
        <v>1251.4499999999998</v>
      </c>
      <c r="M135" s="14" t="s">
        <v>173</v>
      </c>
      <c r="R135" s="7">
        <v>1734</v>
      </c>
      <c r="S135" s="24">
        <f t="shared" si="8"/>
        <v>936.3599999999999</v>
      </c>
      <c r="T135" s="7" t="s">
        <v>1236</v>
      </c>
      <c r="W135" s="7" t="s">
        <v>1253</v>
      </c>
    </row>
    <row r="136" spans="1:23" x14ac:dyDescent="0.2">
      <c r="A136" s="8">
        <v>30271</v>
      </c>
      <c r="B136" s="6" t="s">
        <v>963</v>
      </c>
      <c r="C136" t="s">
        <v>27</v>
      </c>
      <c r="D136" s="24" t="s">
        <v>171</v>
      </c>
      <c r="E136" s="62" t="s">
        <v>1261</v>
      </c>
      <c r="G136" s="7" t="s">
        <v>15</v>
      </c>
      <c r="H136" s="7" t="s">
        <v>9</v>
      </c>
      <c r="I136" s="7" t="s">
        <v>10</v>
      </c>
      <c r="J136" s="24">
        <v>1004.4599999999998</v>
      </c>
      <c r="K136" s="9" t="s">
        <v>22</v>
      </c>
      <c r="L136" s="6">
        <f t="shared" si="7"/>
        <v>1315.5749999999998</v>
      </c>
      <c r="M136" s="14" t="s">
        <v>173</v>
      </c>
      <c r="R136" s="7">
        <v>1829</v>
      </c>
      <c r="S136" s="24">
        <f t="shared" si="8"/>
        <v>987.65999999999985</v>
      </c>
      <c r="T136" s="7" t="s">
        <v>1236</v>
      </c>
      <c r="W136" s="7" t="s">
        <v>1253</v>
      </c>
    </row>
    <row r="137" spans="1:23" x14ac:dyDescent="0.2">
      <c r="A137" s="8">
        <v>30282</v>
      </c>
      <c r="B137" s="6" t="s">
        <v>963</v>
      </c>
      <c r="C137" t="s">
        <v>27</v>
      </c>
      <c r="D137" s="24" t="s">
        <v>171</v>
      </c>
      <c r="E137" s="62" t="s">
        <v>1261</v>
      </c>
      <c r="G137" s="7" t="s">
        <v>16</v>
      </c>
      <c r="H137" s="7" t="s">
        <v>9</v>
      </c>
      <c r="I137" s="7" t="s">
        <v>10</v>
      </c>
      <c r="J137" s="24">
        <v>1711.86</v>
      </c>
      <c r="K137" s="9" t="s">
        <v>22</v>
      </c>
      <c r="L137" s="6">
        <f t="shared" si="7"/>
        <v>2199.8249999999998</v>
      </c>
      <c r="M137" s="14" t="s">
        <v>173</v>
      </c>
      <c r="R137" s="7">
        <v>3139</v>
      </c>
      <c r="S137" s="24">
        <f t="shared" si="8"/>
        <v>1695.06</v>
      </c>
      <c r="T137" s="7" t="s">
        <v>1236</v>
      </c>
      <c r="W137" s="7" t="s">
        <v>1253</v>
      </c>
    </row>
    <row r="138" spans="1:23" x14ac:dyDescent="0.2">
      <c r="A138" s="8">
        <v>30239</v>
      </c>
      <c r="B138" s="6" t="s">
        <v>963</v>
      </c>
      <c r="C138" t="s">
        <v>27</v>
      </c>
      <c r="D138" s="24" t="s">
        <v>171</v>
      </c>
      <c r="E138" s="62" t="s">
        <v>1260</v>
      </c>
      <c r="G138" s="7" t="s">
        <v>12</v>
      </c>
      <c r="H138" s="7" t="s">
        <v>9</v>
      </c>
      <c r="I138" s="7" t="s">
        <v>10</v>
      </c>
      <c r="J138" s="24">
        <v>911.03999999999985</v>
      </c>
      <c r="K138" s="9" t="s">
        <v>22</v>
      </c>
      <c r="L138" s="6">
        <f t="shared" si="7"/>
        <v>1198.7999999999997</v>
      </c>
      <c r="M138" s="14" t="s">
        <v>173</v>
      </c>
      <c r="R138" s="7">
        <v>1656</v>
      </c>
      <c r="S138" s="24">
        <f t="shared" si="8"/>
        <v>894.2399999999999</v>
      </c>
      <c r="T138" s="7" t="s">
        <v>1237</v>
      </c>
      <c r="W138" s="7" t="s">
        <v>1252</v>
      </c>
    </row>
    <row r="139" spans="1:23" x14ac:dyDescent="0.2">
      <c r="A139" s="8">
        <v>30139</v>
      </c>
      <c r="B139" s="6" t="s">
        <v>963</v>
      </c>
      <c r="C139" t="s">
        <v>27</v>
      </c>
      <c r="D139" s="24" t="s">
        <v>171</v>
      </c>
      <c r="E139" s="62" t="s">
        <v>1260</v>
      </c>
      <c r="G139" s="7" t="s">
        <v>1313</v>
      </c>
      <c r="H139" s="7" t="s">
        <v>9</v>
      </c>
      <c r="I139" s="7" t="s">
        <v>10</v>
      </c>
      <c r="J139" s="24">
        <v>911.03999999999985</v>
      </c>
      <c r="K139" s="9" t="s">
        <v>22</v>
      </c>
      <c r="L139" s="6">
        <f t="shared" si="7"/>
        <v>1198.7999999999997</v>
      </c>
      <c r="M139" s="14" t="s">
        <v>173</v>
      </c>
      <c r="R139" s="7">
        <v>1656</v>
      </c>
      <c r="S139" s="24">
        <f t="shared" si="8"/>
        <v>894.2399999999999</v>
      </c>
      <c r="T139" s="7" t="s">
        <v>1237</v>
      </c>
      <c r="W139" s="7" t="s">
        <v>1252</v>
      </c>
    </row>
    <row r="140" spans="1:23" x14ac:dyDescent="0.2">
      <c r="A140" s="8">
        <v>30250</v>
      </c>
      <c r="B140" s="6" t="s">
        <v>963</v>
      </c>
      <c r="C140" t="s">
        <v>27</v>
      </c>
      <c r="D140" s="24" t="s">
        <v>171</v>
      </c>
      <c r="E140" s="62" t="s">
        <v>1260</v>
      </c>
      <c r="G140" s="7" t="s">
        <v>13</v>
      </c>
      <c r="H140" s="7" t="s">
        <v>9</v>
      </c>
      <c r="I140" s="7" t="s">
        <v>10</v>
      </c>
      <c r="J140" s="24">
        <v>945.05999999999983</v>
      </c>
      <c r="K140" s="9" t="s">
        <v>22</v>
      </c>
      <c r="L140" s="6">
        <f t="shared" si="7"/>
        <v>1241.3249999999998</v>
      </c>
      <c r="M140" s="14" t="s">
        <v>173</v>
      </c>
      <c r="R140" s="7">
        <v>1719</v>
      </c>
      <c r="S140" s="24">
        <f t="shared" si="8"/>
        <v>928.25999999999988</v>
      </c>
      <c r="T140" s="7" t="s">
        <v>1237</v>
      </c>
      <c r="W140" s="7" t="s">
        <v>1252</v>
      </c>
    </row>
    <row r="141" spans="1:23" x14ac:dyDescent="0.2">
      <c r="A141" s="8">
        <v>30150</v>
      </c>
      <c r="B141" s="6" t="s">
        <v>963</v>
      </c>
      <c r="C141" t="s">
        <v>27</v>
      </c>
      <c r="D141" s="24" t="s">
        <v>171</v>
      </c>
      <c r="E141" s="62" t="s">
        <v>1260</v>
      </c>
      <c r="G141" s="7" t="s">
        <v>1314</v>
      </c>
      <c r="H141" s="7" t="s">
        <v>9</v>
      </c>
      <c r="I141" s="7" t="s">
        <v>10</v>
      </c>
      <c r="J141" s="24">
        <v>945.05999999999983</v>
      </c>
      <c r="K141" s="9" t="s">
        <v>22</v>
      </c>
      <c r="L141" s="6">
        <f t="shared" si="7"/>
        <v>1241.3249999999998</v>
      </c>
      <c r="M141" s="14" t="s">
        <v>173</v>
      </c>
      <c r="R141" s="7">
        <v>1719</v>
      </c>
      <c r="S141" s="24">
        <f t="shared" si="8"/>
        <v>928.25999999999988</v>
      </c>
      <c r="T141" s="7" t="s">
        <v>1237</v>
      </c>
      <c r="W141" s="7" t="s">
        <v>1252</v>
      </c>
    </row>
    <row r="142" spans="1:23" x14ac:dyDescent="0.2">
      <c r="A142" s="8">
        <v>30261</v>
      </c>
      <c r="B142" s="6" t="s">
        <v>963</v>
      </c>
      <c r="C142" t="s">
        <v>27</v>
      </c>
      <c r="D142" s="24" t="s">
        <v>171</v>
      </c>
      <c r="E142" s="62" t="s">
        <v>1260</v>
      </c>
      <c r="G142" s="7" t="s">
        <v>14</v>
      </c>
      <c r="H142" s="7" t="s">
        <v>9</v>
      </c>
      <c r="I142" s="7" t="s">
        <v>10</v>
      </c>
      <c r="J142" s="24">
        <v>1011.48</v>
      </c>
      <c r="K142" s="9" t="s">
        <v>22</v>
      </c>
      <c r="L142" s="6">
        <f t="shared" si="7"/>
        <v>1324.35</v>
      </c>
      <c r="M142" s="14" t="s">
        <v>173</v>
      </c>
      <c r="R142" s="7">
        <v>1842</v>
      </c>
      <c r="S142" s="24">
        <f t="shared" si="8"/>
        <v>994.68000000000006</v>
      </c>
      <c r="T142" s="7" t="s">
        <v>1237</v>
      </c>
      <c r="W142" s="7" t="s">
        <v>1252</v>
      </c>
    </row>
    <row r="143" spans="1:23" x14ac:dyDescent="0.2">
      <c r="A143" s="8">
        <v>30272</v>
      </c>
      <c r="B143" s="6" t="s">
        <v>963</v>
      </c>
      <c r="C143" t="s">
        <v>27</v>
      </c>
      <c r="D143" s="24" t="s">
        <v>171</v>
      </c>
      <c r="E143" s="62" t="s">
        <v>1260</v>
      </c>
      <c r="G143" s="7" t="s">
        <v>15</v>
      </c>
      <c r="H143" s="7" t="s">
        <v>9</v>
      </c>
      <c r="I143" s="7" t="s">
        <v>10</v>
      </c>
      <c r="J143" s="24">
        <v>1105.98</v>
      </c>
      <c r="K143" s="9" t="s">
        <v>22</v>
      </c>
      <c r="L143" s="6">
        <f t="shared" si="7"/>
        <v>1442.4749999999999</v>
      </c>
      <c r="M143" s="14" t="s">
        <v>173</v>
      </c>
      <c r="R143" s="7">
        <v>2017</v>
      </c>
      <c r="S143" s="24">
        <f t="shared" si="8"/>
        <v>1089.18</v>
      </c>
      <c r="T143" s="7" t="s">
        <v>1237</v>
      </c>
      <c r="W143" s="7" t="s">
        <v>1252</v>
      </c>
    </row>
    <row r="144" spans="1:23" x14ac:dyDescent="0.2">
      <c r="A144" s="8">
        <v>30283</v>
      </c>
      <c r="B144" s="6" t="s">
        <v>963</v>
      </c>
      <c r="C144" t="s">
        <v>27</v>
      </c>
      <c r="D144" s="24" t="s">
        <v>171</v>
      </c>
      <c r="E144" s="62" t="s">
        <v>1260</v>
      </c>
      <c r="G144" s="7" t="s">
        <v>16</v>
      </c>
      <c r="H144" s="7" t="s">
        <v>9</v>
      </c>
      <c r="I144" s="7" t="s">
        <v>10</v>
      </c>
      <c r="J144" s="24">
        <v>1865.2199999999998</v>
      </c>
      <c r="K144" s="9" t="s">
        <v>22</v>
      </c>
      <c r="L144" s="6">
        <f t="shared" si="7"/>
        <v>2391.5249999999996</v>
      </c>
      <c r="M144" s="14" t="s">
        <v>173</v>
      </c>
      <c r="R144" s="7">
        <v>3423</v>
      </c>
      <c r="S144" s="24">
        <f t="shared" si="8"/>
        <v>1848.4199999999998</v>
      </c>
      <c r="T144" s="7" t="s">
        <v>1237</v>
      </c>
      <c r="W144" s="7" t="s">
        <v>1252</v>
      </c>
    </row>
    <row r="145" spans="1:23" x14ac:dyDescent="0.2">
      <c r="A145" s="8">
        <v>30240</v>
      </c>
      <c r="B145" s="6" t="s">
        <v>963</v>
      </c>
      <c r="C145" t="s">
        <v>27</v>
      </c>
      <c r="D145" s="16" t="s">
        <v>1405</v>
      </c>
      <c r="E145" s="62" t="s">
        <v>1260</v>
      </c>
      <c r="G145" s="7" t="s">
        <v>12</v>
      </c>
      <c r="H145" s="7" t="s">
        <v>9</v>
      </c>
      <c r="I145" s="7" t="s">
        <v>10</v>
      </c>
      <c r="J145" s="24">
        <v>911.03999999999985</v>
      </c>
      <c r="K145" s="9" t="s">
        <v>22</v>
      </c>
      <c r="L145" s="6">
        <f t="shared" si="7"/>
        <v>1198.7999999999997</v>
      </c>
      <c r="M145" s="14" t="s">
        <v>173</v>
      </c>
      <c r="R145" s="7">
        <v>1656</v>
      </c>
      <c r="S145" s="24">
        <f t="shared" si="8"/>
        <v>894.2399999999999</v>
      </c>
      <c r="T145" s="7" t="s">
        <v>1237</v>
      </c>
      <c r="W145" s="7" t="s">
        <v>1252</v>
      </c>
    </row>
    <row r="146" spans="1:23" x14ac:dyDescent="0.2">
      <c r="A146" s="8">
        <v>30140</v>
      </c>
      <c r="B146" s="6" t="s">
        <v>963</v>
      </c>
      <c r="C146" t="s">
        <v>27</v>
      </c>
      <c r="D146" s="16" t="s">
        <v>1405</v>
      </c>
      <c r="E146" s="62" t="s">
        <v>1260</v>
      </c>
      <c r="G146" s="7" t="s">
        <v>1313</v>
      </c>
      <c r="H146" s="7" t="s">
        <v>9</v>
      </c>
      <c r="I146" s="7" t="s">
        <v>10</v>
      </c>
      <c r="J146" s="24">
        <v>911.03999999999985</v>
      </c>
      <c r="K146" s="9" t="s">
        <v>22</v>
      </c>
      <c r="L146" s="6">
        <f t="shared" si="7"/>
        <v>1198.7999999999997</v>
      </c>
      <c r="M146" s="14" t="s">
        <v>173</v>
      </c>
      <c r="R146" s="7">
        <v>1656</v>
      </c>
      <c r="S146" s="24">
        <f t="shared" si="8"/>
        <v>894.2399999999999</v>
      </c>
      <c r="T146" s="7" t="s">
        <v>1237</v>
      </c>
      <c r="W146" s="7" t="s">
        <v>1252</v>
      </c>
    </row>
    <row r="147" spans="1:23" x14ac:dyDescent="0.2">
      <c r="A147" s="8">
        <v>30251</v>
      </c>
      <c r="B147" s="6" t="s">
        <v>963</v>
      </c>
      <c r="C147" t="s">
        <v>27</v>
      </c>
      <c r="D147" s="16" t="s">
        <v>1405</v>
      </c>
      <c r="E147" s="62" t="s">
        <v>1260</v>
      </c>
      <c r="G147" s="7" t="s">
        <v>13</v>
      </c>
      <c r="H147" s="7" t="s">
        <v>9</v>
      </c>
      <c r="I147" s="7" t="s">
        <v>10</v>
      </c>
      <c r="J147" s="24">
        <v>945.05999999999983</v>
      </c>
      <c r="K147" s="9" t="s">
        <v>22</v>
      </c>
      <c r="L147" s="6">
        <f t="shared" si="7"/>
        <v>1241.3249999999998</v>
      </c>
      <c r="M147" s="14" t="s">
        <v>173</v>
      </c>
      <c r="R147" s="7">
        <v>1719</v>
      </c>
      <c r="S147" s="24">
        <f t="shared" si="8"/>
        <v>928.25999999999988</v>
      </c>
      <c r="T147" s="7" t="s">
        <v>1237</v>
      </c>
      <c r="W147" s="7" t="s">
        <v>1252</v>
      </c>
    </row>
    <row r="148" spans="1:23" x14ac:dyDescent="0.2">
      <c r="A148" s="8">
        <v>30151</v>
      </c>
      <c r="B148" s="6" t="s">
        <v>963</v>
      </c>
      <c r="C148" t="s">
        <v>27</v>
      </c>
      <c r="D148" s="16" t="s">
        <v>1405</v>
      </c>
      <c r="E148" s="62" t="s">
        <v>1260</v>
      </c>
      <c r="G148" s="7" t="s">
        <v>1314</v>
      </c>
      <c r="H148" s="7" t="s">
        <v>9</v>
      </c>
      <c r="I148" s="7" t="s">
        <v>10</v>
      </c>
      <c r="J148" s="24">
        <v>945.05999999999983</v>
      </c>
      <c r="K148" s="9" t="s">
        <v>22</v>
      </c>
      <c r="L148" s="6">
        <f t="shared" si="7"/>
        <v>1241.3249999999998</v>
      </c>
      <c r="M148" s="14" t="s">
        <v>173</v>
      </c>
      <c r="R148" s="7">
        <v>1719</v>
      </c>
      <c r="S148" s="24">
        <f t="shared" si="8"/>
        <v>928.25999999999988</v>
      </c>
      <c r="T148" s="7" t="s">
        <v>1237</v>
      </c>
      <c r="W148" s="7" t="s">
        <v>1252</v>
      </c>
    </row>
    <row r="149" spans="1:23" x14ac:dyDescent="0.2">
      <c r="A149" s="8">
        <v>30262</v>
      </c>
      <c r="B149" s="6" t="s">
        <v>963</v>
      </c>
      <c r="C149" t="s">
        <v>27</v>
      </c>
      <c r="D149" s="16" t="s">
        <v>1405</v>
      </c>
      <c r="E149" s="62" t="s">
        <v>1260</v>
      </c>
      <c r="G149" s="7" t="s">
        <v>14</v>
      </c>
      <c r="H149" s="7" t="s">
        <v>9</v>
      </c>
      <c r="I149" s="7" t="s">
        <v>10</v>
      </c>
      <c r="J149" s="24">
        <v>1011.48</v>
      </c>
      <c r="K149" s="9" t="s">
        <v>22</v>
      </c>
      <c r="L149" s="6">
        <f t="shared" si="7"/>
        <v>1324.35</v>
      </c>
      <c r="M149" s="14" t="s">
        <v>173</v>
      </c>
      <c r="R149" s="7">
        <v>1842</v>
      </c>
      <c r="S149" s="24">
        <f t="shared" si="8"/>
        <v>994.68000000000006</v>
      </c>
      <c r="T149" s="7" t="s">
        <v>1237</v>
      </c>
      <c r="W149" s="7" t="s">
        <v>1252</v>
      </c>
    </row>
    <row r="150" spans="1:23" x14ac:dyDescent="0.2">
      <c r="A150" s="8">
        <v>30273</v>
      </c>
      <c r="B150" s="6" t="s">
        <v>963</v>
      </c>
      <c r="C150" t="s">
        <v>27</v>
      </c>
      <c r="D150" s="16" t="s">
        <v>1405</v>
      </c>
      <c r="E150" s="62" t="s">
        <v>1260</v>
      </c>
      <c r="G150" s="7" t="s">
        <v>15</v>
      </c>
      <c r="H150" s="7" t="s">
        <v>9</v>
      </c>
      <c r="I150" s="7" t="s">
        <v>10</v>
      </c>
      <c r="J150" s="24">
        <v>1105.98</v>
      </c>
      <c r="K150" s="9" t="s">
        <v>22</v>
      </c>
      <c r="L150" s="6">
        <f t="shared" si="7"/>
        <v>1442.4749999999999</v>
      </c>
      <c r="M150" s="14" t="s">
        <v>173</v>
      </c>
      <c r="R150" s="7">
        <v>2017</v>
      </c>
      <c r="S150" s="24">
        <f t="shared" si="8"/>
        <v>1089.18</v>
      </c>
      <c r="T150" s="7" t="s">
        <v>1237</v>
      </c>
      <c r="W150" s="7" t="s">
        <v>1252</v>
      </c>
    </row>
    <row r="151" spans="1:23" x14ac:dyDescent="0.2">
      <c r="A151" s="8">
        <v>30284</v>
      </c>
      <c r="B151" s="6" t="s">
        <v>963</v>
      </c>
      <c r="C151" t="s">
        <v>27</v>
      </c>
      <c r="D151" s="16" t="s">
        <v>1405</v>
      </c>
      <c r="E151" s="62" t="s">
        <v>1260</v>
      </c>
      <c r="G151" s="7" t="s">
        <v>16</v>
      </c>
      <c r="H151" s="7" t="s">
        <v>9</v>
      </c>
      <c r="I151" s="7" t="s">
        <v>10</v>
      </c>
      <c r="J151" s="24">
        <v>1865.2199999999998</v>
      </c>
      <c r="K151" s="9" t="s">
        <v>22</v>
      </c>
      <c r="L151" s="6">
        <f t="shared" si="7"/>
        <v>2391.5249999999996</v>
      </c>
      <c r="M151" s="14" t="s">
        <v>173</v>
      </c>
      <c r="R151" s="7">
        <v>3423</v>
      </c>
      <c r="S151" s="24">
        <f t="shared" si="8"/>
        <v>1848.4199999999998</v>
      </c>
      <c r="T151" s="7" t="s">
        <v>1237</v>
      </c>
      <c r="W151" s="7" t="s">
        <v>1252</v>
      </c>
    </row>
  </sheetData>
  <autoFilter ref="A1:W151" xr:uid="{22535129-FB2A-824E-99FB-4D546C9899F0}"/>
  <pageMargins left="0.7" right="0.7" top="0.75" bottom="0.75" header="0.3" footer="0.3"/>
  <pageSetup paperSize="9" orientation="portrait" horizontalDpi="0" verticalDpi="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F970A9-5CA1-8A48-A25B-3EBDED509564}">
  <sheetPr codeName="Feuil9"/>
  <dimension ref="A1:V151"/>
  <sheetViews>
    <sheetView topLeftCell="C34" workbookViewId="0">
      <selection activeCell="J72" sqref="J72"/>
    </sheetView>
  </sheetViews>
  <sheetFormatPr baseColWidth="10" defaultRowHeight="16" x14ac:dyDescent="0.2"/>
  <cols>
    <col min="1" max="3" width="10.83203125" style="6"/>
    <col min="4" max="5" width="12.1640625" style="6" bestFit="1" customWidth="1"/>
    <col min="6" max="6" width="14.5" style="6" customWidth="1"/>
    <col min="7" max="7" width="12.1640625" style="6" bestFit="1" customWidth="1"/>
    <col min="8" max="8" width="10.83203125" style="6"/>
    <col min="9" max="9" width="21.83203125" style="6" bestFit="1" customWidth="1"/>
    <col min="10" max="10" width="10.83203125" style="24"/>
    <col min="11" max="11" width="25.1640625" style="9" customWidth="1"/>
    <col min="12" max="14" width="10.83203125" style="6"/>
    <col min="15" max="17" width="12.5" style="6" bestFit="1" customWidth="1"/>
    <col min="18" max="18" width="10.83203125" style="6"/>
    <col min="19" max="19" width="10.83203125" style="24"/>
    <col min="20" max="20" width="10.83203125" style="6"/>
    <col min="21" max="22" width="10.83203125" style="24"/>
    <col min="23" max="16384" width="10.83203125" style="6"/>
  </cols>
  <sheetData>
    <row r="1" spans="1:19" ht="51" x14ac:dyDescent="0.2">
      <c r="A1" s="10" t="s">
        <v>40</v>
      </c>
      <c r="B1" s="10" t="s">
        <v>41</v>
      </c>
      <c r="C1" s="10" t="s">
        <v>42</v>
      </c>
      <c r="D1" s="10" t="s">
        <v>0</v>
      </c>
      <c r="E1" s="10" t="s">
        <v>7</v>
      </c>
      <c r="F1" s="10" t="s">
        <v>8</v>
      </c>
      <c r="G1" s="10" t="s">
        <v>1</v>
      </c>
      <c r="H1" s="10" t="s">
        <v>3</v>
      </c>
      <c r="I1" s="10" t="s">
        <v>5</v>
      </c>
      <c r="J1" s="70" t="s">
        <v>1346</v>
      </c>
      <c r="K1" s="11" t="s">
        <v>21</v>
      </c>
      <c r="L1" s="10" t="s">
        <v>165</v>
      </c>
      <c r="M1" s="11" t="s">
        <v>174</v>
      </c>
      <c r="N1" s="11" t="s">
        <v>725</v>
      </c>
      <c r="O1" s="20" t="s">
        <v>960</v>
      </c>
      <c r="P1" s="21" t="s">
        <v>961</v>
      </c>
      <c r="Q1" s="21" t="s">
        <v>962</v>
      </c>
      <c r="R1" s="10" t="s">
        <v>6</v>
      </c>
      <c r="S1" s="27" t="s">
        <v>1181</v>
      </c>
    </row>
    <row r="2" spans="1:19" x14ac:dyDescent="0.2">
      <c r="A2" s="6">
        <v>30001</v>
      </c>
      <c r="B2" s="6" t="s">
        <v>963</v>
      </c>
      <c r="C2" t="s">
        <v>27</v>
      </c>
      <c r="D2" s="6">
        <v>800</v>
      </c>
      <c r="G2" s="6">
        <v>2050</v>
      </c>
      <c r="H2" s="6" t="s">
        <v>2</v>
      </c>
      <c r="I2" s="6" t="s">
        <v>4</v>
      </c>
      <c r="J2" s="24">
        <v>210.35000000000002</v>
      </c>
      <c r="O2" s="24" t="str">
        <f t="shared" ref="O2:O13" si="0" xml:space="preserve"> (D2+60) &amp;" x " &amp;(G2+40)</f>
        <v>860 x 2090</v>
      </c>
      <c r="P2" s="24" t="str">
        <f t="shared" ref="P2:P13" si="1">(D2+46) &amp;" x " &amp;(G2+30)</f>
        <v>846 x 2080</v>
      </c>
      <c r="Q2" s="24" t="str">
        <f t="shared" ref="Q2:Q13" si="2">(D2-66) &amp;" x " &amp;(G2-24)</f>
        <v>734 x 2026</v>
      </c>
      <c r="R2" s="6">
        <v>285</v>
      </c>
      <c r="S2" s="24">
        <f>IF(I2="Standard", R2*0.7*0.9, IF(I2="Sur mesure", R2*0.6*0.9, "Valeur non reconnue"))</f>
        <v>179.55</v>
      </c>
    </row>
    <row r="3" spans="1:19" x14ac:dyDescent="0.2">
      <c r="A3" s="6">
        <v>30002</v>
      </c>
      <c r="B3" s="6" t="s">
        <v>963</v>
      </c>
      <c r="C3" t="s">
        <v>27</v>
      </c>
      <c r="D3" s="6">
        <v>890</v>
      </c>
      <c r="G3" s="6">
        <v>2050</v>
      </c>
      <c r="H3" s="6" t="s">
        <v>2</v>
      </c>
      <c r="I3" s="6" t="s">
        <v>4</v>
      </c>
      <c r="J3" s="24">
        <v>210.35000000000002</v>
      </c>
      <c r="O3" s="24" t="str">
        <f t="shared" si="0"/>
        <v>950 x 2090</v>
      </c>
      <c r="P3" s="24" t="str">
        <f t="shared" si="1"/>
        <v>936 x 2080</v>
      </c>
      <c r="Q3" s="24" t="str">
        <f t="shared" si="2"/>
        <v>824 x 2026</v>
      </c>
      <c r="R3" s="6">
        <v>285</v>
      </c>
      <c r="S3" s="24">
        <f t="shared" ref="S3:S66" si="3">IF(I3="Standard", R3*0.7*0.9, IF(I3="Sur mesure", R3*0.6*0.9, "Valeur non reconnue"))</f>
        <v>179.55</v>
      </c>
    </row>
    <row r="4" spans="1:19" x14ac:dyDescent="0.2">
      <c r="A4" s="6">
        <v>30003</v>
      </c>
      <c r="B4" s="6" t="s">
        <v>963</v>
      </c>
      <c r="C4" t="s">
        <v>27</v>
      </c>
      <c r="D4" s="6">
        <v>990</v>
      </c>
      <c r="G4" s="6">
        <v>2050</v>
      </c>
      <c r="H4" s="6" t="s">
        <v>2</v>
      </c>
      <c r="I4" s="6" t="s">
        <v>4</v>
      </c>
      <c r="J4" s="24">
        <v>222.32</v>
      </c>
      <c r="K4" s="9">
        <f>J4*1.25</f>
        <v>277.89999999999998</v>
      </c>
      <c r="O4" s="24" t="str">
        <f t="shared" si="0"/>
        <v>1050 x 2090</v>
      </c>
      <c r="P4" s="24" t="str">
        <f t="shared" si="1"/>
        <v>1036 x 2080</v>
      </c>
      <c r="Q4" s="24" t="str">
        <f t="shared" si="2"/>
        <v>924 x 2026</v>
      </c>
      <c r="R4" s="6">
        <v>304</v>
      </c>
      <c r="S4" s="24">
        <f t="shared" si="3"/>
        <v>191.51999999999998</v>
      </c>
    </row>
    <row r="5" spans="1:19" x14ac:dyDescent="0.2">
      <c r="A5" s="6">
        <v>30004</v>
      </c>
      <c r="B5" s="6" t="s">
        <v>963</v>
      </c>
      <c r="C5" t="s">
        <v>27</v>
      </c>
      <c r="D5" s="48">
        <v>1100</v>
      </c>
      <c r="G5" s="6">
        <v>2050</v>
      </c>
      <c r="H5" s="6" t="s">
        <v>2</v>
      </c>
      <c r="I5" s="6" t="s">
        <v>4</v>
      </c>
      <c r="J5" s="24">
        <v>265.15999999999997</v>
      </c>
      <c r="O5" s="24" t="str">
        <f t="shared" si="0"/>
        <v>1160 x 2090</v>
      </c>
      <c r="P5" s="24" t="str">
        <f t="shared" si="1"/>
        <v>1146 x 2080</v>
      </c>
      <c r="Q5" s="24" t="str">
        <f t="shared" si="2"/>
        <v>1034 x 2026</v>
      </c>
      <c r="R5" s="6">
        <v>372</v>
      </c>
      <c r="S5" s="24">
        <f t="shared" si="3"/>
        <v>234.35999999999999</v>
      </c>
    </row>
    <row r="6" spans="1:19" x14ac:dyDescent="0.2">
      <c r="A6" s="6">
        <v>30005</v>
      </c>
      <c r="B6" s="6" t="s">
        <v>963</v>
      </c>
      <c r="C6" t="s">
        <v>27</v>
      </c>
      <c r="D6" s="6">
        <v>1200</v>
      </c>
      <c r="G6" s="6">
        <v>2050</v>
      </c>
      <c r="H6" s="6" t="s">
        <v>2</v>
      </c>
      <c r="I6" s="6" t="s">
        <v>4</v>
      </c>
      <c r="J6" s="24">
        <v>275.86999999999989</v>
      </c>
      <c r="O6" s="24" t="str">
        <f t="shared" si="0"/>
        <v>1260 x 2090</v>
      </c>
      <c r="P6" s="24" t="str">
        <f t="shared" si="1"/>
        <v>1246 x 2080</v>
      </c>
      <c r="Q6" s="24" t="str">
        <f t="shared" si="2"/>
        <v>1134 x 2026</v>
      </c>
      <c r="R6" s="6">
        <v>389</v>
      </c>
      <c r="S6" s="24">
        <f t="shared" si="3"/>
        <v>245.06999999999996</v>
      </c>
    </row>
    <row r="7" spans="1:19" x14ac:dyDescent="0.2">
      <c r="A7" s="6">
        <v>30006</v>
      </c>
      <c r="B7" s="6" t="s">
        <v>963</v>
      </c>
      <c r="C7" t="s">
        <v>27</v>
      </c>
      <c r="D7" s="6">
        <v>1300</v>
      </c>
      <c r="G7" s="6">
        <v>2050</v>
      </c>
      <c r="H7" s="6" t="s">
        <v>2</v>
      </c>
      <c r="I7" s="6" t="s">
        <v>4</v>
      </c>
      <c r="J7" s="24">
        <v>280.90999999999997</v>
      </c>
      <c r="O7" s="24" t="str">
        <f t="shared" si="0"/>
        <v>1360 x 2090</v>
      </c>
      <c r="P7" s="24" t="str">
        <f t="shared" si="1"/>
        <v>1346 x 2080</v>
      </c>
      <c r="Q7" s="24" t="str">
        <f t="shared" si="2"/>
        <v>1234 x 2026</v>
      </c>
      <c r="R7" s="6">
        <v>397</v>
      </c>
      <c r="S7" s="24">
        <f t="shared" si="3"/>
        <v>250.10999999999999</v>
      </c>
    </row>
    <row r="8" spans="1:19" x14ac:dyDescent="0.2">
      <c r="A8" s="6">
        <v>30007</v>
      </c>
      <c r="B8" s="6" t="s">
        <v>963</v>
      </c>
      <c r="C8" t="s">
        <v>27</v>
      </c>
      <c r="D8" s="6">
        <v>800</v>
      </c>
      <c r="G8" s="6">
        <v>2140</v>
      </c>
      <c r="H8" s="6" t="s">
        <v>2</v>
      </c>
      <c r="I8" s="6" t="s">
        <v>4</v>
      </c>
      <c r="J8" s="24">
        <v>217.28</v>
      </c>
      <c r="O8" s="24" t="str">
        <f t="shared" si="0"/>
        <v>860 x 2180</v>
      </c>
      <c r="P8" s="24" t="str">
        <f t="shared" si="1"/>
        <v>846 x 2170</v>
      </c>
      <c r="Q8" s="24" t="str">
        <f t="shared" si="2"/>
        <v>734 x 2116</v>
      </c>
      <c r="R8" s="6">
        <v>296</v>
      </c>
      <c r="S8" s="24">
        <f t="shared" si="3"/>
        <v>186.48</v>
      </c>
    </row>
    <row r="9" spans="1:19" x14ac:dyDescent="0.2">
      <c r="A9" s="6">
        <v>30008</v>
      </c>
      <c r="B9" s="6" t="s">
        <v>963</v>
      </c>
      <c r="C9" t="s">
        <v>27</v>
      </c>
      <c r="D9" s="6">
        <v>890</v>
      </c>
      <c r="G9" s="6">
        <v>2140</v>
      </c>
      <c r="H9" s="6" t="s">
        <v>2</v>
      </c>
      <c r="I9" s="6" t="s">
        <v>4</v>
      </c>
      <c r="J9" s="24">
        <v>227.99</v>
      </c>
      <c r="O9" s="24" t="str">
        <f t="shared" si="0"/>
        <v>950 x 2180</v>
      </c>
      <c r="P9" s="24" t="str">
        <f t="shared" si="1"/>
        <v>936 x 2170</v>
      </c>
      <c r="Q9" s="24" t="str">
        <f t="shared" si="2"/>
        <v>824 x 2116</v>
      </c>
      <c r="R9" s="6">
        <v>313</v>
      </c>
      <c r="S9" s="24">
        <f t="shared" si="3"/>
        <v>197.19</v>
      </c>
    </row>
    <row r="10" spans="1:19" x14ac:dyDescent="0.2">
      <c r="A10" s="6">
        <v>30009</v>
      </c>
      <c r="B10" s="6" t="s">
        <v>963</v>
      </c>
      <c r="C10" t="s">
        <v>27</v>
      </c>
      <c r="D10" s="6">
        <v>990</v>
      </c>
      <c r="G10" s="6">
        <v>2140</v>
      </c>
      <c r="H10" s="6" t="s">
        <v>2</v>
      </c>
      <c r="I10" s="6" t="s">
        <v>4</v>
      </c>
      <c r="J10" s="24">
        <v>234.29000000000002</v>
      </c>
      <c r="O10" s="24" t="str">
        <f t="shared" si="0"/>
        <v>1050 x 2180</v>
      </c>
      <c r="P10" s="24" t="str">
        <f t="shared" si="1"/>
        <v>1036 x 2170</v>
      </c>
      <c r="Q10" s="24" t="str">
        <f t="shared" si="2"/>
        <v>924 x 2116</v>
      </c>
      <c r="R10" s="6">
        <v>323</v>
      </c>
      <c r="S10" s="24">
        <f t="shared" si="3"/>
        <v>203.49</v>
      </c>
    </row>
    <row r="11" spans="1:19" x14ac:dyDescent="0.2">
      <c r="A11" s="6">
        <v>30010</v>
      </c>
      <c r="B11" s="6" t="s">
        <v>963</v>
      </c>
      <c r="C11" t="s">
        <v>27</v>
      </c>
      <c r="D11" s="48">
        <v>1100</v>
      </c>
      <c r="G11" s="6">
        <v>2140</v>
      </c>
      <c r="H11" s="6" t="s">
        <v>2</v>
      </c>
      <c r="I11" s="6" t="s">
        <v>4</v>
      </c>
      <c r="J11" s="24">
        <v>282.79999999999995</v>
      </c>
      <c r="O11" s="24" t="str">
        <f t="shared" si="0"/>
        <v>1160 x 2180</v>
      </c>
      <c r="P11" s="24" t="str">
        <f t="shared" si="1"/>
        <v>1146 x 2170</v>
      </c>
      <c r="Q11" s="24" t="str">
        <f t="shared" si="2"/>
        <v>1034 x 2116</v>
      </c>
      <c r="R11" s="6">
        <v>400</v>
      </c>
      <c r="S11" s="24">
        <f t="shared" si="3"/>
        <v>252</v>
      </c>
    </row>
    <row r="12" spans="1:19" x14ac:dyDescent="0.2">
      <c r="A12" s="6">
        <v>30011</v>
      </c>
      <c r="B12" s="6" t="s">
        <v>963</v>
      </c>
      <c r="C12" t="s">
        <v>27</v>
      </c>
      <c r="D12" s="6">
        <v>1200</v>
      </c>
      <c r="G12" s="6">
        <v>2140</v>
      </c>
      <c r="H12" s="6" t="s">
        <v>2</v>
      </c>
      <c r="I12" s="6" t="s">
        <v>4</v>
      </c>
      <c r="J12" s="24">
        <v>282.79999999999995</v>
      </c>
      <c r="O12" s="24" t="str">
        <f t="shared" si="0"/>
        <v>1260 x 2180</v>
      </c>
      <c r="P12" s="24" t="str">
        <f t="shared" si="1"/>
        <v>1246 x 2170</v>
      </c>
      <c r="Q12" s="24" t="str">
        <f t="shared" si="2"/>
        <v>1134 x 2116</v>
      </c>
      <c r="R12" s="6">
        <v>400</v>
      </c>
      <c r="S12" s="24">
        <f t="shared" si="3"/>
        <v>252</v>
      </c>
    </row>
    <row r="13" spans="1:19" x14ac:dyDescent="0.2">
      <c r="A13" s="6">
        <v>30012</v>
      </c>
      <c r="B13" s="6" t="s">
        <v>963</v>
      </c>
      <c r="C13" t="s">
        <v>27</v>
      </c>
      <c r="D13" s="6">
        <v>1300</v>
      </c>
      <c r="G13" s="6">
        <v>2140</v>
      </c>
      <c r="H13" s="6" t="s">
        <v>2</v>
      </c>
      <c r="I13" s="6" t="s">
        <v>4</v>
      </c>
      <c r="J13" s="24">
        <v>288.46999999999991</v>
      </c>
      <c r="O13" s="24" t="str">
        <f t="shared" si="0"/>
        <v>1360 x 2180</v>
      </c>
      <c r="P13" s="24" t="str">
        <f t="shared" si="1"/>
        <v>1346 x 2170</v>
      </c>
      <c r="Q13" s="24" t="str">
        <f t="shared" si="2"/>
        <v>1234 x 2116</v>
      </c>
      <c r="R13" s="6">
        <v>409</v>
      </c>
      <c r="S13" s="24">
        <f t="shared" si="3"/>
        <v>257.66999999999996</v>
      </c>
    </row>
    <row r="14" spans="1:19" x14ac:dyDescent="0.2">
      <c r="A14" s="7">
        <v>30030</v>
      </c>
      <c r="B14" s="6" t="s">
        <v>963</v>
      </c>
      <c r="C14" t="s">
        <v>27</v>
      </c>
      <c r="D14" s="7">
        <v>1190</v>
      </c>
      <c r="E14" s="7" t="s">
        <v>1262</v>
      </c>
      <c r="F14" s="7">
        <v>590</v>
      </c>
      <c r="G14" s="7">
        <v>2050</v>
      </c>
      <c r="H14" s="7" t="s">
        <v>9</v>
      </c>
      <c r="I14" s="7" t="s">
        <v>4</v>
      </c>
      <c r="J14" s="24">
        <v>512.04999999999984</v>
      </c>
      <c r="O14" s="24"/>
      <c r="P14" s="24"/>
      <c r="Q14" s="24"/>
      <c r="R14" s="7">
        <v>715</v>
      </c>
      <c r="S14" s="24">
        <f t="shared" si="3"/>
        <v>450.44999999999993</v>
      </c>
    </row>
    <row r="15" spans="1:19" x14ac:dyDescent="0.2">
      <c r="A15" s="7">
        <v>30031</v>
      </c>
      <c r="B15" s="6" t="s">
        <v>963</v>
      </c>
      <c r="C15" t="s">
        <v>27</v>
      </c>
      <c r="D15" s="7">
        <v>1200</v>
      </c>
      <c r="E15" s="7" t="s">
        <v>1263</v>
      </c>
      <c r="F15" s="7">
        <v>400</v>
      </c>
      <c r="G15" s="7">
        <v>2050</v>
      </c>
      <c r="H15" s="7" t="s">
        <v>9</v>
      </c>
      <c r="I15" s="7" t="s">
        <v>4</v>
      </c>
      <c r="J15" s="24">
        <v>476.77</v>
      </c>
      <c r="O15" s="24"/>
      <c r="P15" s="24"/>
      <c r="Q15" s="24"/>
      <c r="R15" s="7">
        <v>659</v>
      </c>
      <c r="S15" s="24">
        <f t="shared" si="3"/>
        <v>415.16999999999996</v>
      </c>
    </row>
    <row r="16" spans="1:19" x14ac:dyDescent="0.2">
      <c r="A16" s="7">
        <v>30032</v>
      </c>
      <c r="B16" s="6" t="s">
        <v>963</v>
      </c>
      <c r="C16" t="s">
        <v>27</v>
      </c>
      <c r="D16" s="7">
        <v>1290</v>
      </c>
      <c r="E16" s="7" t="s">
        <v>1264</v>
      </c>
      <c r="F16" s="7">
        <v>640</v>
      </c>
      <c r="G16" s="7">
        <v>2050</v>
      </c>
      <c r="H16" s="7" t="s">
        <v>9</v>
      </c>
      <c r="I16" s="7" t="s">
        <v>4</v>
      </c>
      <c r="J16" s="24">
        <v>512.04999999999984</v>
      </c>
      <c r="O16" s="24"/>
      <c r="P16" s="24"/>
      <c r="Q16" s="24"/>
      <c r="R16" s="7">
        <v>715</v>
      </c>
      <c r="S16" s="24">
        <f t="shared" si="3"/>
        <v>450.44999999999993</v>
      </c>
    </row>
    <row r="17" spans="1:19" x14ac:dyDescent="0.2">
      <c r="A17" s="7">
        <v>30034</v>
      </c>
      <c r="B17" s="6" t="s">
        <v>963</v>
      </c>
      <c r="C17" t="s">
        <v>27</v>
      </c>
      <c r="D17" s="7">
        <v>1390</v>
      </c>
      <c r="E17" s="7" t="s">
        <v>1265</v>
      </c>
      <c r="F17" s="7">
        <v>690</v>
      </c>
      <c r="G17" s="7">
        <v>2050</v>
      </c>
      <c r="H17" s="7" t="s">
        <v>9</v>
      </c>
      <c r="I17" s="7" t="s">
        <v>4</v>
      </c>
      <c r="J17" s="24">
        <v>512.04999999999984</v>
      </c>
      <c r="O17" s="24"/>
      <c r="P17" s="24"/>
      <c r="Q17" s="24"/>
      <c r="R17" s="7">
        <v>715</v>
      </c>
      <c r="S17" s="24">
        <f t="shared" si="3"/>
        <v>450.44999999999993</v>
      </c>
    </row>
    <row r="18" spans="1:19" x14ac:dyDescent="0.2">
      <c r="A18" s="7">
        <v>30036</v>
      </c>
      <c r="B18" s="6" t="s">
        <v>963</v>
      </c>
      <c r="C18" t="s">
        <v>27</v>
      </c>
      <c r="D18" s="7">
        <v>1490</v>
      </c>
      <c r="E18" s="7" t="s">
        <v>1266</v>
      </c>
      <c r="F18" s="7">
        <v>740</v>
      </c>
      <c r="G18" s="7">
        <v>2050</v>
      </c>
      <c r="H18" s="7" t="s">
        <v>9</v>
      </c>
      <c r="I18" s="7" t="s">
        <v>4</v>
      </c>
      <c r="J18" s="24">
        <v>509.53000000000003</v>
      </c>
      <c r="K18" s="9" t="s">
        <v>22</v>
      </c>
      <c r="O18" s="24"/>
      <c r="P18" s="24"/>
      <c r="Q18" s="24"/>
      <c r="R18" s="7">
        <v>711</v>
      </c>
      <c r="S18" s="24">
        <f t="shared" si="3"/>
        <v>447.93</v>
      </c>
    </row>
    <row r="19" spans="1:19" x14ac:dyDescent="0.2">
      <c r="A19" s="7">
        <v>30072</v>
      </c>
      <c r="B19" s="6" t="s">
        <v>963</v>
      </c>
      <c r="C19" t="s">
        <v>27</v>
      </c>
      <c r="D19" s="7">
        <v>1490</v>
      </c>
      <c r="E19" s="7" t="s">
        <v>1267</v>
      </c>
      <c r="F19" s="7">
        <v>500</v>
      </c>
      <c r="G19" s="7">
        <v>2050</v>
      </c>
      <c r="H19" s="7" t="s">
        <v>9</v>
      </c>
      <c r="I19" s="7" t="s">
        <v>4</v>
      </c>
      <c r="J19" s="24">
        <v>509.53000000000003</v>
      </c>
      <c r="K19" s="9" t="s">
        <v>22</v>
      </c>
      <c r="O19" s="24"/>
      <c r="P19" s="24"/>
      <c r="Q19" s="24"/>
      <c r="R19" s="7">
        <v>711</v>
      </c>
      <c r="S19" s="24">
        <f t="shared" si="3"/>
        <v>447.93</v>
      </c>
    </row>
    <row r="20" spans="1:19" x14ac:dyDescent="0.2">
      <c r="A20" s="7">
        <v>30037</v>
      </c>
      <c r="B20" s="6" t="s">
        <v>963</v>
      </c>
      <c r="C20" t="s">
        <v>27</v>
      </c>
      <c r="D20" s="7">
        <v>1590</v>
      </c>
      <c r="E20" s="7" t="s">
        <v>1263</v>
      </c>
      <c r="F20" s="7">
        <v>790</v>
      </c>
      <c r="G20" s="7">
        <v>2050</v>
      </c>
      <c r="H20" s="7" t="s">
        <v>9</v>
      </c>
      <c r="I20" s="7" t="s">
        <v>4</v>
      </c>
      <c r="J20" s="24">
        <v>541.02999999999986</v>
      </c>
      <c r="K20" s="9" t="s">
        <v>22</v>
      </c>
      <c r="O20" s="24"/>
      <c r="P20" s="24"/>
      <c r="Q20" s="24"/>
      <c r="R20" s="7">
        <v>761</v>
      </c>
      <c r="S20" s="24">
        <f t="shared" si="3"/>
        <v>479.42999999999995</v>
      </c>
    </row>
    <row r="21" spans="1:19" x14ac:dyDescent="0.2">
      <c r="A21" s="7">
        <v>30073</v>
      </c>
      <c r="B21" s="6" t="s">
        <v>963</v>
      </c>
      <c r="C21" t="s">
        <v>27</v>
      </c>
      <c r="D21" s="7">
        <v>1590</v>
      </c>
      <c r="E21" s="7" t="s">
        <v>1267</v>
      </c>
      <c r="F21" s="7">
        <v>600</v>
      </c>
      <c r="G21" s="7">
        <v>2050</v>
      </c>
      <c r="H21" s="7" t="s">
        <v>9</v>
      </c>
      <c r="I21" s="7" t="s">
        <v>4</v>
      </c>
      <c r="J21" s="24">
        <v>541.02999999999986</v>
      </c>
      <c r="K21" s="9" t="s">
        <v>22</v>
      </c>
      <c r="O21" s="24"/>
      <c r="P21" s="24"/>
      <c r="Q21" s="24"/>
      <c r="R21" s="7">
        <v>761</v>
      </c>
      <c r="S21" s="24">
        <f t="shared" si="3"/>
        <v>479.42999999999995</v>
      </c>
    </row>
    <row r="22" spans="1:19" x14ac:dyDescent="0.2">
      <c r="A22" s="7">
        <v>30064</v>
      </c>
      <c r="B22" s="6" t="s">
        <v>963</v>
      </c>
      <c r="C22" t="s">
        <v>27</v>
      </c>
      <c r="D22" s="7">
        <v>1690</v>
      </c>
      <c r="E22" s="7" t="s">
        <v>1267</v>
      </c>
      <c r="F22" s="7">
        <v>700</v>
      </c>
      <c r="G22" s="7">
        <v>2050</v>
      </c>
      <c r="H22" s="7" t="s">
        <v>9</v>
      </c>
      <c r="I22" s="7" t="s">
        <v>4</v>
      </c>
      <c r="J22" s="24">
        <v>541.02999999999986</v>
      </c>
      <c r="K22" s="9" t="s">
        <v>22</v>
      </c>
      <c r="O22" s="24"/>
      <c r="P22" s="24"/>
      <c r="Q22" s="24"/>
      <c r="R22" s="7">
        <v>761</v>
      </c>
      <c r="S22" s="24">
        <f t="shared" si="3"/>
        <v>479.42999999999995</v>
      </c>
    </row>
    <row r="23" spans="1:19" x14ac:dyDescent="0.2">
      <c r="A23" s="7">
        <v>30038</v>
      </c>
      <c r="B23" s="6" t="s">
        <v>963</v>
      </c>
      <c r="C23" t="s">
        <v>27</v>
      </c>
      <c r="D23" s="7">
        <v>1770</v>
      </c>
      <c r="E23" s="7" t="s">
        <v>1268</v>
      </c>
      <c r="F23" s="7">
        <v>880</v>
      </c>
      <c r="G23" s="7">
        <v>2050</v>
      </c>
      <c r="H23" s="7" t="s">
        <v>9</v>
      </c>
      <c r="I23" s="7" t="s">
        <v>4</v>
      </c>
      <c r="J23" s="24">
        <v>571.26999999999987</v>
      </c>
      <c r="K23" s="9" t="s">
        <v>22</v>
      </c>
      <c r="O23" s="24"/>
      <c r="P23" s="24"/>
      <c r="Q23" s="24"/>
      <c r="R23" s="7">
        <v>809</v>
      </c>
      <c r="S23" s="24">
        <f t="shared" si="3"/>
        <v>509.66999999999996</v>
      </c>
    </row>
    <row r="24" spans="1:19" x14ac:dyDescent="0.2">
      <c r="A24" s="7">
        <v>30069</v>
      </c>
      <c r="B24" s="6" t="s">
        <v>963</v>
      </c>
      <c r="C24" t="s">
        <v>27</v>
      </c>
      <c r="D24" s="7">
        <v>1790</v>
      </c>
      <c r="E24" s="7" t="s">
        <v>1267</v>
      </c>
      <c r="F24" s="7">
        <v>800</v>
      </c>
      <c r="G24" s="7">
        <v>2050</v>
      </c>
      <c r="H24" s="7" t="s">
        <v>9</v>
      </c>
      <c r="I24" s="7" t="s">
        <v>4</v>
      </c>
      <c r="J24" s="24">
        <v>602.13999999999987</v>
      </c>
      <c r="K24" s="9" t="s">
        <v>22</v>
      </c>
      <c r="O24" s="24"/>
      <c r="P24" s="24"/>
      <c r="Q24" s="24"/>
      <c r="R24" s="7">
        <v>858</v>
      </c>
      <c r="S24" s="24">
        <f t="shared" si="3"/>
        <v>540.54</v>
      </c>
    </row>
    <row r="25" spans="1:19" x14ac:dyDescent="0.2">
      <c r="A25" s="7">
        <v>30066</v>
      </c>
      <c r="B25" s="6" t="s">
        <v>963</v>
      </c>
      <c r="C25" t="s">
        <v>27</v>
      </c>
      <c r="D25" s="7">
        <v>1890</v>
      </c>
      <c r="E25" s="7" t="s">
        <v>1267</v>
      </c>
      <c r="F25" s="7">
        <v>900</v>
      </c>
      <c r="G25" s="7">
        <v>2050</v>
      </c>
      <c r="H25" s="7" t="s">
        <v>9</v>
      </c>
      <c r="I25" s="7" t="s">
        <v>4</v>
      </c>
      <c r="J25" s="24">
        <v>602.13999999999987</v>
      </c>
      <c r="K25" s="9" t="s">
        <v>22</v>
      </c>
      <c r="O25" s="24"/>
      <c r="P25" s="24"/>
      <c r="Q25" s="24"/>
      <c r="R25" s="7">
        <v>858</v>
      </c>
      <c r="S25" s="24">
        <f t="shared" si="3"/>
        <v>540.54</v>
      </c>
    </row>
    <row r="26" spans="1:19" x14ac:dyDescent="0.2">
      <c r="A26" s="7">
        <v>30039</v>
      </c>
      <c r="B26" s="6" t="s">
        <v>963</v>
      </c>
      <c r="C26" t="s">
        <v>27</v>
      </c>
      <c r="D26" s="7">
        <v>1970</v>
      </c>
      <c r="E26" s="7" t="s">
        <v>1267</v>
      </c>
      <c r="F26" s="7">
        <v>980</v>
      </c>
      <c r="G26" s="7">
        <v>2050</v>
      </c>
      <c r="H26" s="7" t="s">
        <v>9</v>
      </c>
      <c r="I26" s="7" t="s">
        <v>4</v>
      </c>
      <c r="J26" s="24">
        <v>602.13999999999987</v>
      </c>
      <c r="K26" s="9" t="s">
        <v>22</v>
      </c>
      <c r="O26" s="24"/>
      <c r="P26" s="24"/>
      <c r="Q26" s="24"/>
      <c r="R26" s="7">
        <v>858</v>
      </c>
      <c r="S26" s="24">
        <f t="shared" si="3"/>
        <v>540.54</v>
      </c>
    </row>
    <row r="27" spans="1:19" x14ac:dyDescent="0.2">
      <c r="A27" s="7">
        <v>30040</v>
      </c>
      <c r="B27" s="6" t="s">
        <v>963</v>
      </c>
      <c r="C27" t="s">
        <v>27</v>
      </c>
      <c r="D27" s="7">
        <v>1190</v>
      </c>
      <c r="E27" s="7" t="s">
        <v>1262</v>
      </c>
      <c r="F27" s="7">
        <v>590</v>
      </c>
      <c r="G27" s="7">
        <v>2140</v>
      </c>
      <c r="H27" s="7" t="s">
        <v>9</v>
      </c>
      <c r="I27" s="7" t="s">
        <v>4</v>
      </c>
      <c r="J27" s="24">
        <v>561.18999999999983</v>
      </c>
      <c r="O27" s="24"/>
      <c r="P27" s="24"/>
      <c r="Q27" s="24"/>
      <c r="R27" s="7">
        <v>793</v>
      </c>
      <c r="S27" s="24">
        <f t="shared" si="3"/>
        <v>499.58999999999992</v>
      </c>
    </row>
    <row r="28" spans="1:19" x14ac:dyDescent="0.2">
      <c r="A28" s="7">
        <v>30041</v>
      </c>
      <c r="B28" s="6" t="s">
        <v>963</v>
      </c>
      <c r="C28" t="s">
        <v>27</v>
      </c>
      <c r="D28" s="7">
        <v>1200</v>
      </c>
      <c r="E28" s="7" t="s">
        <v>1263</v>
      </c>
      <c r="F28" s="7">
        <v>400</v>
      </c>
      <c r="G28" s="7">
        <v>2140</v>
      </c>
      <c r="H28" s="7" t="s">
        <v>9</v>
      </c>
      <c r="I28" s="7" t="s">
        <v>4</v>
      </c>
      <c r="J28" s="24">
        <v>493.14999999999992</v>
      </c>
      <c r="O28" s="24"/>
      <c r="P28" s="24"/>
      <c r="Q28" s="24"/>
      <c r="R28" s="7">
        <v>685</v>
      </c>
      <c r="S28" s="24">
        <f t="shared" si="3"/>
        <v>431.54999999999995</v>
      </c>
    </row>
    <row r="29" spans="1:19" x14ac:dyDescent="0.2">
      <c r="A29" s="7">
        <v>30042</v>
      </c>
      <c r="B29" s="6" t="s">
        <v>963</v>
      </c>
      <c r="C29" t="s">
        <v>27</v>
      </c>
      <c r="D29" s="7">
        <v>1290</v>
      </c>
      <c r="E29" s="7" t="s">
        <v>1264</v>
      </c>
      <c r="F29" s="7">
        <v>640</v>
      </c>
      <c r="G29" s="7">
        <v>2140</v>
      </c>
      <c r="H29" s="7" t="s">
        <v>9</v>
      </c>
      <c r="I29" s="7" t="s">
        <v>4</v>
      </c>
      <c r="J29" s="24">
        <v>561.18999999999983</v>
      </c>
      <c r="O29" s="24"/>
      <c r="P29" s="24"/>
      <c r="Q29" s="24"/>
      <c r="R29" s="7">
        <v>793</v>
      </c>
      <c r="S29" s="24">
        <f t="shared" si="3"/>
        <v>499.58999999999992</v>
      </c>
    </row>
    <row r="30" spans="1:19" x14ac:dyDescent="0.2">
      <c r="A30" s="7">
        <v>30044</v>
      </c>
      <c r="B30" s="6" t="s">
        <v>963</v>
      </c>
      <c r="C30" t="s">
        <v>27</v>
      </c>
      <c r="D30" s="7">
        <v>1390</v>
      </c>
      <c r="E30" s="7" t="s">
        <v>1265</v>
      </c>
      <c r="F30" s="7">
        <v>690</v>
      </c>
      <c r="G30" s="7">
        <v>2140</v>
      </c>
      <c r="H30" s="7" t="s">
        <v>9</v>
      </c>
      <c r="I30" s="7" t="s">
        <v>4</v>
      </c>
      <c r="J30" s="24">
        <v>561.18999999999983</v>
      </c>
      <c r="O30" s="24"/>
      <c r="P30" s="24"/>
      <c r="Q30" s="24"/>
      <c r="R30" s="7">
        <v>793</v>
      </c>
      <c r="S30" s="24">
        <f t="shared" si="3"/>
        <v>499.58999999999992</v>
      </c>
    </row>
    <row r="31" spans="1:19" x14ac:dyDescent="0.2">
      <c r="A31" s="7">
        <v>30046</v>
      </c>
      <c r="B31" s="6" t="s">
        <v>963</v>
      </c>
      <c r="C31" t="s">
        <v>27</v>
      </c>
      <c r="D31" s="7">
        <v>1490</v>
      </c>
      <c r="E31" s="7" t="s">
        <v>1266</v>
      </c>
      <c r="F31" s="7">
        <v>740</v>
      </c>
      <c r="G31" s="7">
        <v>2140</v>
      </c>
      <c r="H31" s="7" t="s">
        <v>9</v>
      </c>
      <c r="I31" s="7" t="s">
        <v>4</v>
      </c>
      <c r="J31" s="24">
        <v>561.18999999999983</v>
      </c>
      <c r="O31" s="24"/>
      <c r="P31" s="24"/>
      <c r="Q31" s="24"/>
      <c r="R31" s="7">
        <v>793</v>
      </c>
      <c r="S31" s="24">
        <f t="shared" si="3"/>
        <v>499.58999999999992</v>
      </c>
    </row>
    <row r="32" spans="1:19" x14ac:dyDescent="0.2">
      <c r="A32" s="7">
        <v>30067</v>
      </c>
      <c r="B32" s="6" t="s">
        <v>963</v>
      </c>
      <c r="C32" t="s">
        <v>27</v>
      </c>
      <c r="D32" s="7">
        <v>1490</v>
      </c>
      <c r="E32" s="7" t="s">
        <v>1267</v>
      </c>
      <c r="F32" s="7">
        <v>500</v>
      </c>
      <c r="G32" s="7">
        <v>2140</v>
      </c>
      <c r="H32" s="7" t="s">
        <v>9</v>
      </c>
      <c r="I32" s="7" t="s">
        <v>4</v>
      </c>
      <c r="J32" s="24">
        <v>561.18999999999983</v>
      </c>
      <c r="K32" s="9" t="s">
        <v>22</v>
      </c>
      <c r="O32" s="24"/>
      <c r="P32" s="24"/>
      <c r="Q32" s="24"/>
      <c r="R32" s="7">
        <v>793</v>
      </c>
      <c r="S32" s="24">
        <f t="shared" si="3"/>
        <v>499.58999999999992</v>
      </c>
    </row>
    <row r="33" spans="1:21" x14ac:dyDescent="0.2">
      <c r="A33" s="7">
        <v>30047</v>
      </c>
      <c r="B33" s="6" t="s">
        <v>963</v>
      </c>
      <c r="C33" t="s">
        <v>27</v>
      </c>
      <c r="D33" s="7">
        <v>1590</v>
      </c>
      <c r="E33" s="7" t="s">
        <v>1263</v>
      </c>
      <c r="F33" s="7">
        <v>790</v>
      </c>
      <c r="G33" s="7">
        <v>2140</v>
      </c>
      <c r="H33" s="7" t="s">
        <v>9</v>
      </c>
      <c r="I33" s="7" t="s">
        <v>4</v>
      </c>
      <c r="J33" s="24">
        <v>541.02999999999986</v>
      </c>
      <c r="K33" s="9" t="s">
        <v>22</v>
      </c>
      <c r="O33" s="24"/>
      <c r="P33" s="24"/>
      <c r="Q33" s="24"/>
      <c r="R33" s="7">
        <v>761</v>
      </c>
      <c r="S33" s="24">
        <f t="shared" si="3"/>
        <v>479.42999999999995</v>
      </c>
    </row>
    <row r="34" spans="1:21" x14ac:dyDescent="0.2">
      <c r="A34" s="7">
        <v>30068</v>
      </c>
      <c r="B34" s="6" t="s">
        <v>963</v>
      </c>
      <c r="C34" t="s">
        <v>27</v>
      </c>
      <c r="D34" s="7">
        <v>1590</v>
      </c>
      <c r="E34" s="7" t="s">
        <v>1267</v>
      </c>
      <c r="F34" s="7">
        <v>600</v>
      </c>
      <c r="G34" s="7">
        <v>2140</v>
      </c>
      <c r="H34" s="7" t="s">
        <v>9</v>
      </c>
      <c r="I34" s="7" t="s">
        <v>4</v>
      </c>
      <c r="J34" s="24">
        <v>541.02999999999986</v>
      </c>
      <c r="K34" s="9" t="s">
        <v>22</v>
      </c>
      <c r="O34" s="24"/>
      <c r="P34" s="24"/>
      <c r="Q34" s="24"/>
      <c r="R34" s="7">
        <v>761</v>
      </c>
      <c r="S34" s="24">
        <f t="shared" si="3"/>
        <v>479.42999999999995</v>
      </c>
    </row>
    <row r="35" spans="1:21" x14ac:dyDescent="0.2">
      <c r="A35" s="7">
        <v>30074</v>
      </c>
      <c r="B35" s="6" t="s">
        <v>963</v>
      </c>
      <c r="C35" t="s">
        <v>27</v>
      </c>
      <c r="D35" s="7">
        <v>1690</v>
      </c>
      <c r="E35" s="7" t="s">
        <v>1267</v>
      </c>
      <c r="F35" s="7">
        <v>700</v>
      </c>
      <c r="G35" s="7">
        <v>2140</v>
      </c>
      <c r="H35" s="7" t="s">
        <v>9</v>
      </c>
      <c r="I35" s="7" t="s">
        <v>4</v>
      </c>
      <c r="J35" s="24">
        <v>541.02999999999986</v>
      </c>
      <c r="K35" s="9" t="s">
        <v>22</v>
      </c>
      <c r="O35" s="24"/>
      <c r="P35" s="24"/>
      <c r="Q35" s="24"/>
      <c r="R35" s="7">
        <v>761</v>
      </c>
      <c r="S35" s="24">
        <f t="shared" si="3"/>
        <v>479.42999999999995</v>
      </c>
    </row>
    <row r="36" spans="1:21" x14ac:dyDescent="0.2">
      <c r="A36" s="7">
        <v>30048</v>
      </c>
      <c r="B36" s="6" t="s">
        <v>963</v>
      </c>
      <c r="C36" t="s">
        <v>27</v>
      </c>
      <c r="D36" s="7">
        <v>1770</v>
      </c>
      <c r="E36" s="7" t="s">
        <v>1268</v>
      </c>
      <c r="F36" s="7">
        <v>880</v>
      </c>
      <c r="G36" s="7">
        <v>2140</v>
      </c>
      <c r="H36" s="7" t="s">
        <v>9</v>
      </c>
      <c r="I36" s="7" t="s">
        <v>4</v>
      </c>
      <c r="J36" s="24">
        <v>571.26999999999987</v>
      </c>
      <c r="K36" s="9" t="s">
        <v>22</v>
      </c>
      <c r="O36" s="24"/>
      <c r="P36" s="24"/>
      <c r="Q36" s="24"/>
      <c r="R36" s="7">
        <v>809</v>
      </c>
      <c r="S36" s="24">
        <f t="shared" si="3"/>
        <v>509.66999999999996</v>
      </c>
    </row>
    <row r="37" spans="1:21" x14ac:dyDescent="0.2">
      <c r="A37" s="7">
        <v>30070</v>
      </c>
      <c r="B37" s="6" t="s">
        <v>963</v>
      </c>
      <c r="C37" t="s">
        <v>27</v>
      </c>
      <c r="D37" s="7">
        <v>1790</v>
      </c>
      <c r="E37" s="7" t="s">
        <v>1267</v>
      </c>
      <c r="F37" s="7">
        <v>800</v>
      </c>
      <c r="G37" s="7">
        <v>2140</v>
      </c>
      <c r="H37" s="7" t="s">
        <v>9</v>
      </c>
      <c r="I37" s="7" t="s">
        <v>4</v>
      </c>
      <c r="J37" s="24">
        <v>602.13999999999987</v>
      </c>
      <c r="K37" s="9" t="s">
        <v>22</v>
      </c>
      <c r="O37" s="24"/>
      <c r="P37" s="24"/>
      <c r="Q37" s="24"/>
      <c r="R37" s="7">
        <v>858</v>
      </c>
      <c r="S37" s="24">
        <f t="shared" si="3"/>
        <v>540.54</v>
      </c>
    </row>
    <row r="38" spans="1:21" x14ac:dyDescent="0.2">
      <c r="A38" s="7">
        <v>30071</v>
      </c>
      <c r="B38" s="6" t="s">
        <v>963</v>
      </c>
      <c r="C38" t="s">
        <v>27</v>
      </c>
      <c r="D38" s="7">
        <v>1890</v>
      </c>
      <c r="E38" s="7" t="s">
        <v>1267</v>
      </c>
      <c r="F38" s="7">
        <v>900</v>
      </c>
      <c r="G38" s="7">
        <v>2140</v>
      </c>
      <c r="H38" s="7" t="s">
        <v>9</v>
      </c>
      <c r="I38" s="7" t="s">
        <v>4</v>
      </c>
      <c r="J38" s="24">
        <v>602.13999999999987</v>
      </c>
      <c r="K38" s="9" t="s">
        <v>22</v>
      </c>
      <c r="O38" s="24"/>
      <c r="P38" s="24"/>
      <c r="Q38" s="24"/>
      <c r="R38" s="7">
        <v>858</v>
      </c>
      <c r="S38" s="24">
        <f t="shared" si="3"/>
        <v>540.54</v>
      </c>
    </row>
    <row r="39" spans="1:21" x14ac:dyDescent="0.2">
      <c r="A39" s="7">
        <v>30049</v>
      </c>
      <c r="B39" s="6" t="s">
        <v>963</v>
      </c>
      <c r="C39" t="s">
        <v>27</v>
      </c>
      <c r="D39" s="7">
        <v>1970</v>
      </c>
      <c r="E39" s="7" t="s">
        <v>1267</v>
      </c>
      <c r="F39" s="7">
        <v>980</v>
      </c>
      <c r="G39" s="7">
        <v>2140</v>
      </c>
      <c r="H39" s="7" t="s">
        <v>9</v>
      </c>
      <c r="I39" s="7" t="s">
        <v>4</v>
      </c>
      <c r="J39" s="24">
        <v>602.13999999999987</v>
      </c>
      <c r="K39" s="9" t="s">
        <v>22</v>
      </c>
      <c r="O39" s="24"/>
      <c r="P39" s="24"/>
      <c r="Q39" s="24"/>
      <c r="R39" s="7">
        <v>858</v>
      </c>
      <c r="S39" s="24">
        <f t="shared" si="3"/>
        <v>540.54</v>
      </c>
    </row>
    <row r="40" spans="1:21" x14ac:dyDescent="0.2">
      <c r="A40" s="7">
        <v>30201</v>
      </c>
      <c r="B40" s="6" t="s">
        <v>963</v>
      </c>
      <c r="C40" t="s">
        <v>27</v>
      </c>
      <c r="D40" s="7" t="s">
        <v>11</v>
      </c>
      <c r="G40" s="7" t="s">
        <v>12</v>
      </c>
      <c r="H40" s="7" t="s">
        <v>2</v>
      </c>
      <c r="I40" s="7" t="s">
        <v>10</v>
      </c>
      <c r="J40" s="24">
        <v>326.17999999999995</v>
      </c>
      <c r="M40" s="14" t="s">
        <v>173</v>
      </c>
      <c r="R40" s="7">
        <v>547</v>
      </c>
      <c r="S40" s="24">
        <f t="shared" si="3"/>
        <v>295.38</v>
      </c>
      <c r="U40" s="24">
        <f>S40+22.4</f>
        <v>317.77999999999997</v>
      </c>
    </row>
    <row r="41" spans="1:21" x14ac:dyDescent="0.2">
      <c r="A41" s="7">
        <v>30101</v>
      </c>
      <c r="B41" s="6" t="s">
        <v>963</v>
      </c>
      <c r="C41" t="s">
        <v>27</v>
      </c>
      <c r="D41" s="7" t="s">
        <v>11</v>
      </c>
      <c r="G41" s="7">
        <v>2050</v>
      </c>
      <c r="H41" s="7" t="s">
        <v>2</v>
      </c>
      <c r="I41" s="7" t="s">
        <v>10</v>
      </c>
      <c r="J41" s="24">
        <v>294.85999999999996</v>
      </c>
      <c r="M41" s="14" t="s">
        <v>173</v>
      </c>
      <c r="R41" s="7">
        <v>489</v>
      </c>
      <c r="S41" s="24">
        <f t="shared" si="3"/>
        <v>264.06</v>
      </c>
    </row>
    <row r="42" spans="1:21" x14ac:dyDescent="0.2">
      <c r="A42" s="7">
        <v>30206</v>
      </c>
      <c r="B42" s="6" t="s">
        <v>963</v>
      </c>
      <c r="C42" t="s">
        <v>27</v>
      </c>
      <c r="D42" s="7" t="s">
        <v>11</v>
      </c>
      <c r="G42" s="7" t="s">
        <v>13</v>
      </c>
      <c r="H42" s="7" t="s">
        <v>2</v>
      </c>
      <c r="I42" s="7" t="s">
        <v>10</v>
      </c>
      <c r="J42" s="24">
        <v>335.35999999999996</v>
      </c>
      <c r="M42" s="14" t="s">
        <v>173</v>
      </c>
      <c r="R42" s="7">
        <v>564</v>
      </c>
      <c r="S42" s="24">
        <f t="shared" si="3"/>
        <v>304.56</v>
      </c>
    </row>
    <row r="43" spans="1:21" x14ac:dyDescent="0.2">
      <c r="A43" s="7">
        <v>30106</v>
      </c>
      <c r="B43" s="6" t="s">
        <v>963</v>
      </c>
      <c r="C43" t="s">
        <v>27</v>
      </c>
      <c r="D43" s="7" t="s">
        <v>11</v>
      </c>
      <c r="G43" s="7">
        <v>2140</v>
      </c>
      <c r="H43" s="7" t="s">
        <v>2</v>
      </c>
      <c r="I43" s="7" t="s">
        <v>10</v>
      </c>
      <c r="J43" s="24">
        <v>305.11999999999995</v>
      </c>
      <c r="M43" s="14" t="s">
        <v>173</v>
      </c>
      <c r="R43" s="7">
        <v>508</v>
      </c>
      <c r="S43" s="24">
        <f t="shared" si="3"/>
        <v>274.32</v>
      </c>
    </row>
    <row r="44" spans="1:21" x14ac:dyDescent="0.2">
      <c r="A44" s="7">
        <v>30211</v>
      </c>
      <c r="B44" s="6" t="s">
        <v>963</v>
      </c>
      <c r="C44" t="s">
        <v>27</v>
      </c>
      <c r="D44" s="7" t="s">
        <v>11</v>
      </c>
      <c r="G44" s="7" t="s">
        <v>14</v>
      </c>
      <c r="H44" s="7" t="s">
        <v>2</v>
      </c>
      <c r="I44" s="7" t="s">
        <v>10</v>
      </c>
      <c r="J44" s="24">
        <v>419.05999999999995</v>
      </c>
      <c r="M44" s="14" t="s">
        <v>173</v>
      </c>
      <c r="R44" s="7">
        <v>719</v>
      </c>
      <c r="S44" s="24">
        <f t="shared" si="3"/>
        <v>388.26</v>
      </c>
    </row>
    <row r="45" spans="1:21" x14ac:dyDescent="0.2">
      <c r="A45" s="7">
        <v>30216</v>
      </c>
      <c r="B45" s="6" t="s">
        <v>963</v>
      </c>
      <c r="C45" t="s">
        <v>27</v>
      </c>
      <c r="D45" s="7" t="s">
        <v>11</v>
      </c>
      <c r="G45" s="7" t="s">
        <v>15</v>
      </c>
      <c r="H45" s="7" t="s">
        <v>2</v>
      </c>
      <c r="I45" s="7" t="s">
        <v>10</v>
      </c>
      <c r="J45" s="24">
        <v>440.65999999999997</v>
      </c>
      <c r="M45" s="14" t="s">
        <v>173</v>
      </c>
      <c r="R45" s="7">
        <v>759</v>
      </c>
      <c r="S45" s="24">
        <f t="shared" si="3"/>
        <v>409.86</v>
      </c>
    </row>
    <row r="46" spans="1:21" x14ac:dyDescent="0.2">
      <c r="A46" s="7">
        <v>30221</v>
      </c>
      <c r="B46" s="6" t="s">
        <v>963</v>
      </c>
      <c r="C46" t="s">
        <v>27</v>
      </c>
      <c r="D46" s="7" t="s">
        <v>11</v>
      </c>
      <c r="G46" s="7" t="s">
        <v>16</v>
      </c>
      <c r="H46" s="7" t="s">
        <v>2</v>
      </c>
      <c r="I46" s="7" t="s">
        <v>10</v>
      </c>
      <c r="J46" s="24">
        <v>732.8</v>
      </c>
      <c r="M46" s="14" t="s">
        <v>173</v>
      </c>
      <c r="R46" s="7">
        <v>1300</v>
      </c>
      <c r="S46" s="24">
        <f t="shared" si="3"/>
        <v>702</v>
      </c>
    </row>
    <row r="47" spans="1:21" x14ac:dyDescent="0.2">
      <c r="A47" s="7">
        <v>30202</v>
      </c>
      <c r="B47" s="6" t="s">
        <v>963</v>
      </c>
      <c r="C47" t="s">
        <v>27</v>
      </c>
      <c r="D47" s="7" t="s">
        <v>17</v>
      </c>
      <c r="G47" s="7" t="s">
        <v>12</v>
      </c>
      <c r="H47" s="7" t="s">
        <v>2</v>
      </c>
      <c r="I47" s="7" t="s">
        <v>10</v>
      </c>
      <c r="J47" s="24">
        <v>338.59999999999997</v>
      </c>
      <c r="M47" s="14" t="s">
        <v>173</v>
      </c>
      <c r="R47" s="7">
        <v>570</v>
      </c>
      <c r="S47" s="24">
        <f t="shared" si="3"/>
        <v>307.8</v>
      </c>
    </row>
    <row r="48" spans="1:21" x14ac:dyDescent="0.2">
      <c r="A48" s="7">
        <v>30102</v>
      </c>
      <c r="B48" s="6" t="s">
        <v>963</v>
      </c>
      <c r="C48" t="s">
        <v>27</v>
      </c>
      <c r="D48" s="7" t="s">
        <v>17</v>
      </c>
      <c r="G48" s="7">
        <v>2050</v>
      </c>
      <c r="H48" s="7" t="s">
        <v>2</v>
      </c>
      <c r="I48" s="7" t="s">
        <v>10</v>
      </c>
      <c r="J48" s="24">
        <v>308.35999999999996</v>
      </c>
      <c r="M48" s="14" t="s">
        <v>173</v>
      </c>
      <c r="R48" s="7">
        <v>514</v>
      </c>
      <c r="S48" s="24">
        <f t="shared" si="3"/>
        <v>277.56</v>
      </c>
    </row>
    <row r="49" spans="1:19" x14ac:dyDescent="0.2">
      <c r="A49" s="7">
        <v>30207</v>
      </c>
      <c r="B49" s="6" t="s">
        <v>963</v>
      </c>
      <c r="C49" t="s">
        <v>27</v>
      </c>
      <c r="D49" s="7" t="s">
        <v>17</v>
      </c>
      <c r="G49" s="7" t="s">
        <v>13</v>
      </c>
      <c r="H49" s="7" t="s">
        <v>2</v>
      </c>
      <c r="I49" s="7" t="s">
        <v>10</v>
      </c>
      <c r="J49" s="24">
        <v>349.4</v>
      </c>
      <c r="M49" s="14" t="s">
        <v>173</v>
      </c>
      <c r="R49" s="7">
        <v>590</v>
      </c>
      <c r="S49" s="24">
        <f t="shared" si="3"/>
        <v>318.60000000000002</v>
      </c>
    </row>
    <row r="50" spans="1:19" x14ac:dyDescent="0.2">
      <c r="A50" s="7">
        <v>30107</v>
      </c>
      <c r="B50" s="6" t="s">
        <v>963</v>
      </c>
      <c r="C50" t="s">
        <v>27</v>
      </c>
      <c r="D50" s="7" t="s">
        <v>17</v>
      </c>
      <c r="G50" s="7">
        <v>2140</v>
      </c>
      <c r="H50" s="7" t="s">
        <v>2</v>
      </c>
      <c r="I50" s="7" t="s">
        <v>10</v>
      </c>
      <c r="J50" s="24">
        <v>319.7</v>
      </c>
      <c r="M50" s="14" t="s">
        <v>173</v>
      </c>
      <c r="R50" s="7">
        <v>535</v>
      </c>
      <c r="S50" s="24">
        <f t="shared" si="3"/>
        <v>288.90000000000003</v>
      </c>
    </row>
    <row r="51" spans="1:19" x14ac:dyDescent="0.2">
      <c r="A51" s="7">
        <v>30212</v>
      </c>
      <c r="B51" s="6" t="s">
        <v>963</v>
      </c>
      <c r="C51" t="s">
        <v>27</v>
      </c>
      <c r="D51" s="7" t="s">
        <v>17</v>
      </c>
      <c r="G51" s="7" t="s">
        <v>14</v>
      </c>
      <c r="H51" s="7" t="s">
        <v>2</v>
      </c>
      <c r="I51" s="7" t="s">
        <v>10</v>
      </c>
      <c r="J51" s="24">
        <v>419.05999999999995</v>
      </c>
      <c r="M51" s="14" t="s">
        <v>173</v>
      </c>
      <c r="R51" s="7">
        <v>719</v>
      </c>
      <c r="S51" s="24">
        <f t="shared" si="3"/>
        <v>388.26</v>
      </c>
    </row>
    <row r="52" spans="1:19" x14ac:dyDescent="0.2">
      <c r="A52" s="7">
        <v>30217</v>
      </c>
      <c r="B52" s="6" t="s">
        <v>963</v>
      </c>
      <c r="C52" t="s">
        <v>27</v>
      </c>
      <c r="D52" s="7" t="s">
        <v>17</v>
      </c>
      <c r="G52" s="7" t="s">
        <v>15</v>
      </c>
      <c r="H52" s="7" t="s">
        <v>2</v>
      </c>
      <c r="I52" s="7" t="s">
        <v>10</v>
      </c>
      <c r="J52" s="24">
        <v>440.65999999999997</v>
      </c>
      <c r="M52" s="14" t="s">
        <v>173</v>
      </c>
      <c r="R52" s="7">
        <v>759</v>
      </c>
      <c r="S52" s="24">
        <f t="shared" si="3"/>
        <v>409.86</v>
      </c>
    </row>
    <row r="53" spans="1:19" x14ac:dyDescent="0.2">
      <c r="A53" s="7">
        <v>30222</v>
      </c>
      <c r="B53" s="6" t="s">
        <v>963</v>
      </c>
      <c r="C53" t="s">
        <v>27</v>
      </c>
      <c r="D53" s="7" t="s">
        <v>17</v>
      </c>
      <c r="G53" s="7" t="s">
        <v>16</v>
      </c>
      <c r="H53" s="7" t="s">
        <v>2</v>
      </c>
      <c r="I53" s="7" t="s">
        <v>10</v>
      </c>
      <c r="J53" s="24">
        <v>732.8</v>
      </c>
      <c r="M53" s="14" t="s">
        <v>173</v>
      </c>
      <c r="R53" s="7">
        <v>1300</v>
      </c>
      <c r="S53" s="24">
        <f t="shared" si="3"/>
        <v>702</v>
      </c>
    </row>
    <row r="54" spans="1:19" x14ac:dyDescent="0.2">
      <c r="A54" s="7">
        <v>30203</v>
      </c>
      <c r="B54" s="6" t="s">
        <v>963</v>
      </c>
      <c r="C54" t="s">
        <v>27</v>
      </c>
      <c r="D54" s="7" t="s">
        <v>18</v>
      </c>
      <c r="G54" s="7" t="s">
        <v>12</v>
      </c>
      <c r="H54" s="7" t="s">
        <v>2</v>
      </c>
      <c r="I54" s="7" t="s">
        <v>10</v>
      </c>
      <c r="J54" s="24">
        <v>349.4</v>
      </c>
      <c r="M54" s="14" t="s">
        <v>173</v>
      </c>
      <c r="R54" s="7">
        <v>590</v>
      </c>
      <c r="S54" s="24">
        <f t="shared" si="3"/>
        <v>318.60000000000002</v>
      </c>
    </row>
    <row r="55" spans="1:19" x14ac:dyDescent="0.2">
      <c r="A55" s="7">
        <v>30103</v>
      </c>
      <c r="B55" s="6" t="s">
        <v>963</v>
      </c>
      <c r="C55" t="s">
        <v>27</v>
      </c>
      <c r="D55" s="7" t="s">
        <v>18</v>
      </c>
      <c r="G55" s="7">
        <v>2050</v>
      </c>
      <c r="H55" s="7" t="s">
        <v>2</v>
      </c>
      <c r="I55" s="7" t="s">
        <v>10</v>
      </c>
      <c r="J55" s="24">
        <v>320.77999999999997</v>
      </c>
      <c r="M55" s="14" t="s">
        <v>173</v>
      </c>
      <c r="R55" s="7">
        <v>537</v>
      </c>
      <c r="S55" s="24">
        <f t="shared" si="3"/>
        <v>289.98</v>
      </c>
    </row>
    <row r="56" spans="1:19" x14ac:dyDescent="0.2">
      <c r="A56" s="7">
        <v>30208</v>
      </c>
      <c r="B56" s="6" t="s">
        <v>963</v>
      </c>
      <c r="C56" t="s">
        <v>27</v>
      </c>
      <c r="D56" s="7" t="s">
        <v>18</v>
      </c>
      <c r="G56" s="7" t="s">
        <v>13</v>
      </c>
      <c r="H56" s="7" t="s">
        <v>2</v>
      </c>
      <c r="I56" s="7" t="s">
        <v>10</v>
      </c>
      <c r="J56" s="24">
        <v>361.28</v>
      </c>
      <c r="M56" s="14" t="s">
        <v>173</v>
      </c>
      <c r="R56" s="7">
        <v>612</v>
      </c>
      <c r="S56" s="24">
        <f t="shared" si="3"/>
        <v>330.48</v>
      </c>
    </row>
    <row r="57" spans="1:19" x14ac:dyDescent="0.2">
      <c r="A57" s="7">
        <v>30108</v>
      </c>
      <c r="B57" s="6" t="s">
        <v>963</v>
      </c>
      <c r="C57" t="s">
        <v>27</v>
      </c>
      <c r="D57" s="7" t="s">
        <v>18</v>
      </c>
      <c r="G57" s="7">
        <v>2140</v>
      </c>
      <c r="H57" s="7" t="s">
        <v>2</v>
      </c>
      <c r="I57" s="7" t="s">
        <v>10</v>
      </c>
      <c r="J57" s="24">
        <v>333.73999999999995</v>
      </c>
      <c r="M57" s="14" t="s">
        <v>173</v>
      </c>
      <c r="R57" s="7">
        <v>561</v>
      </c>
      <c r="S57" s="24">
        <f t="shared" si="3"/>
        <v>302.94</v>
      </c>
    </row>
    <row r="58" spans="1:19" x14ac:dyDescent="0.2">
      <c r="A58" s="7">
        <v>30213</v>
      </c>
      <c r="B58" s="6" t="s">
        <v>963</v>
      </c>
      <c r="C58" t="s">
        <v>27</v>
      </c>
      <c r="D58" s="7" t="s">
        <v>18</v>
      </c>
      <c r="G58" s="7" t="s">
        <v>14</v>
      </c>
      <c r="H58" s="7" t="s">
        <v>2</v>
      </c>
      <c r="I58" s="7" t="s">
        <v>10</v>
      </c>
      <c r="J58" s="24">
        <v>459.55999999999995</v>
      </c>
      <c r="M58" s="14" t="s">
        <v>173</v>
      </c>
      <c r="R58" s="7">
        <v>794</v>
      </c>
      <c r="S58" s="24">
        <f t="shared" si="3"/>
        <v>428.76</v>
      </c>
    </row>
    <row r="59" spans="1:19" x14ac:dyDescent="0.2">
      <c r="A59" s="7">
        <v>30218</v>
      </c>
      <c r="B59" s="6" t="s">
        <v>963</v>
      </c>
      <c r="C59" t="s">
        <v>27</v>
      </c>
      <c r="D59" s="7" t="s">
        <v>18</v>
      </c>
      <c r="G59" s="7" t="s">
        <v>15</v>
      </c>
      <c r="H59" s="7" t="s">
        <v>2</v>
      </c>
      <c r="I59" s="7" t="s">
        <v>10</v>
      </c>
      <c r="J59" s="24">
        <v>489.25999999999993</v>
      </c>
      <c r="M59" s="14" t="s">
        <v>173</v>
      </c>
      <c r="R59" s="7">
        <v>849</v>
      </c>
      <c r="S59" s="24">
        <f t="shared" si="3"/>
        <v>458.46</v>
      </c>
    </row>
    <row r="60" spans="1:19" x14ac:dyDescent="0.2">
      <c r="A60" s="7">
        <v>30223</v>
      </c>
      <c r="B60" s="6" t="s">
        <v>963</v>
      </c>
      <c r="C60" t="s">
        <v>27</v>
      </c>
      <c r="D60" s="7" t="s">
        <v>18</v>
      </c>
      <c r="G60" s="7" t="s">
        <v>16</v>
      </c>
      <c r="H60" s="7" t="s">
        <v>2</v>
      </c>
      <c r="I60" s="7" t="s">
        <v>10</v>
      </c>
      <c r="J60" s="24">
        <v>817.04</v>
      </c>
      <c r="M60" s="14" t="s">
        <v>173</v>
      </c>
      <c r="R60" s="7">
        <v>1456</v>
      </c>
      <c r="S60" s="24">
        <f t="shared" si="3"/>
        <v>786.24</v>
      </c>
    </row>
    <row r="61" spans="1:19" x14ac:dyDescent="0.2">
      <c r="A61" s="7">
        <v>30204</v>
      </c>
      <c r="B61" s="6" t="s">
        <v>963</v>
      </c>
      <c r="C61" t="s">
        <v>27</v>
      </c>
      <c r="D61" s="7" t="s">
        <v>19</v>
      </c>
      <c r="G61" s="7" t="s">
        <v>12</v>
      </c>
      <c r="H61" s="7" t="s">
        <v>2</v>
      </c>
      <c r="I61" s="7" t="s">
        <v>10</v>
      </c>
      <c r="J61" s="24">
        <v>366.13999999999993</v>
      </c>
      <c r="M61" s="14" t="s">
        <v>173</v>
      </c>
      <c r="R61" s="7">
        <v>621</v>
      </c>
      <c r="S61" s="24">
        <f t="shared" si="3"/>
        <v>335.34</v>
      </c>
    </row>
    <row r="62" spans="1:19" x14ac:dyDescent="0.2">
      <c r="A62" s="7">
        <v>30104</v>
      </c>
      <c r="B62" s="6" t="s">
        <v>963</v>
      </c>
      <c r="C62" t="s">
        <v>27</v>
      </c>
      <c r="D62" s="7" t="s">
        <v>19</v>
      </c>
      <c r="G62" s="7">
        <v>2050</v>
      </c>
      <c r="H62" s="7" t="s">
        <v>2</v>
      </c>
      <c r="I62" s="7" t="s">
        <v>10</v>
      </c>
      <c r="J62" s="24">
        <v>356.95999999999992</v>
      </c>
      <c r="M62" s="14" t="s">
        <v>173</v>
      </c>
      <c r="R62" s="7">
        <v>604</v>
      </c>
      <c r="S62" s="24">
        <f t="shared" si="3"/>
        <v>326.15999999999997</v>
      </c>
    </row>
    <row r="63" spans="1:19" x14ac:dyDescent="0.2">
      <c r="A63" s="7">
        <v>30209</v>
      </c>
      <c r="B63" s="6" t="s">
        <v>963</v>
      </c>
      <c r="C63" t="s">
        <v>27</v>
      </c>
      <c r="D63" s="7" t="s">
        <v>19</v>
      </c>
      <c r="G63" s="7" t="s">
        <v>13</v>
      </c>
      <c r="H63" s="7" t="s">
        <v>2</v>
      </c>
      <c r="I63" s="7" t="s">
        <v>10</v>
      </c>
      <c r="J63" s="24">
        <v>380.17999999999995</v>
      </c>
      <c r="M63" s="14" t="s">
        <v>173</v>
      </c>
      <c r="R63" s="7">
        <v>647</v>
      </c>
      <c r="S63" s="24">
        <f t="shared" si="3"/>
        <v>349.38</v>
      </c>
    </row>
    <row r="64" spans="1:19" x14ac:dyDescent="0.2">
      <c r="A64" s="7">
        <v>30109</v>
      </c>
      <c r="B64" s="6" t="s">
        <v>963</v>
      </c>
      <c r="C64" t="s">
        <v>27</v>
      </c>
      <c r="D64" s="7" t="s">
        <v>19</v>
      </c>
      <c r="G64" s="7">
        <v>2140</v>
      </c>
      <c r="H64" s="7" t="s">
        <v>2</v>
      </c>
      <c r="I64" s="7" t="s">
        <v>10</v>
      </c>
      <c r="J64" s="24">
        <v>371.53999999999991</v>
      </c>
      <c r="M64" s="14" t="s">
        <v>173</v>
      </c>
      <c r="R64" s="7">
        <v>631</v>
      </c>
      <c r="S64" s="24">
        <f t="shared" si="3"/>
        <v>340.73999999999995</v>
      </c>
    </row>
    <row r="65" spans="1:20" x14ac:dyDescent="0.2">
      <c r="A65" s="7">
        <v>30214</v>
      </c>
      <c r="B65" s="6" t="s">
        <v>963</v>
      </c>
      <c r="C65" t="s">
        <v>27</v>
      </c>
      <c r="D65" s="7" t="s">
        <v>19</v>
      </c>
      <c r="G65" s="7" t="s">
        <v>14</v>
      </c>
      <c r="H65" s="7" t="s">
        <v>2</v>
      </c>
      <c r="I65" s="7" t="s">
        <v>10</v>
      </c>
      <c r="J65" s="24">
        <v>459.55999999999995</v>
      </c>
      <c r="M65" s="14" t="s">
        <v>173</v>
      </c>
      <c r="R65" s="7">
        <v>794</v>
      </c>
      <c r="S65" s="24">
        <f t="shared" si="3"/>
        <v>428.76</v>
      </c>
    </row>
    <row r="66" spans="1:20" x14ac:dyDescent="0.2">
      <c r="A66" s="7">
        <v>30219</v>
      </c>
      <c r="B66" s="6" t="s">
        <v>963</v>
      </c>
      <c r="C66" t="s">
        <v>27</v>
      </c>
      <c r="D66" s="7" t="s">
        <v>19</v>
      </c>
      <c r="G66" s="7" t="s">
        <v>15</v>
      </c>
      <c r="H66" s="7" t="s">
        <v>2</v>
      </c>
      <c r="I66" s="7" t="s">
        <v>10</v>
      </c>
      <c r="J66" s="24">
        <v>489.25999999999993</v>
      </c>
      <c r="M66" s="14" t="s">
        <v>173</v>
      </c>
      <c r="R66" s="7">
        <v>849</v>
      </c>
      <c r="S66" s="24">
        <f t="shared" si="3"/>
        <v>458.46</v>
      </c>
    </row>
    <row r="67" spans="1:20" x14ac:dyDescent="0.2">
      <c r="A67" s="7">
        <v>30224</v>
      </c>
      <c r="B67" s="6" t="s">
        <v>963</v>
      </c>
      <c r="C67" t="s">
        <v>27</v>
      </c>
      <c r="D67" s="7" t="s">
        <v>19</v>
      </c>
      <c r="G67" s="7" t="s">
        <v>16</v>
      </c>
      <c r="H67" s="7" t="s">
        <v>2</v>
      </c>
      <c r="I67" s="7" t="s">
        <v>10</v>
      </c>
      <c r="J67" s="24">
        <v>817.04</v>
      </c>
      <c r="M67" s="14" t="s">
        <v>173</v>
      </c>
      <c r="R67" s="7">
        <v>1456</v>
      </c>
      <c r="S67" s="24">
        <f t="shared" ref="S67:S130" si="4">IF(I67="Standard", R67*0.7*0.9, IF(I67="Sur mesure", R67*0.6*0.9, "Valeur non reconnue"))</f>
        <v>786.24</v>
      </c>
    </row>
    <row r="68" spans="1:20" x14ac:dyDescent="0.2">
      <c r="A68" s="7">
        <v>30205</v>
      </c>
      <c r="B68" s="6" t="s">
        <v>963</v>
      </c>
      <c r="C68" t="s">
        <v>27</v>
      </c>
      <c r="D68" s="7" t="s">
        <v>20</v>
      </c>
      <c r="G68" s="7" t="s">
        <v>12</v>
      </c>
      <c r="H68" s="7" t="s">
        <v>2</v>
      </c>
      <c r="I68" s="7" t="s">
        <v>10</v>
      </c>
      <c r="J68" s="24">
        <v>423.91999999999996</v>
      </c>
      <c r="M68" s="14" t="s">
        <v>173</v>
      </c>
      <c r="R68" s="7">
        <v>728</v>
      </c>
      <c r="S68" s="24">
        <f t="shared" si="4"/>
        <v>393.12</v>
      </c>
    </row>
    <row r="69" spans="1:20" x14ac:dyDescent="0.2">
      <c r="A69" s="7">
        <v>30105</v>
      </c>
      <c r="B69" s="6" t="s">
        <v>963</v>
      </c>
      <c r="C69" t="s">
        <v>27</v>
      </c>
      <c r="D69" s="7" t="s">
        <v>20</v>
      </c>
      <c r="G69" s="7">
        <v>2050</v>
      </c>
      <c r="H69" s="7" t="s">
        <v>2</v>
      </c>
      <c r="I69" s="7" t="s">
        <v>10</v>
      </c>
      <c r="J69" s="24">
        <v>399.61999999999995</v>
      </c>
      <c r="M69" s="14" t="s">
        <v>173</v>
      </c>
      <c r="R69" s="7">
        <v>683</v>
      </c>
      <c r="S69" s="24">
        <f t="shared" si="4"/>
        <v>368.82</v>
      </c>
    </row>
    <row r="70" spans="1:20" x14ac:dyDescent="0.2">
      <c r="A70" s="7">
        <v>30210</v>
      </c>
      <c r="B70" s="6" t="s">
        <v>963</v>
      </c>
      <c r="C70" t="s">
        <v>27</v>
      </c>
      <c r="D70" s="7" t="s">
        <v>20</v>
      </c>
      <c r="G70" s="7" t="s">
        <v>13</v>
      </c>
      <c r="H70" s="7" t="s">
        <v>2</v>
      </c>
      <c r="I70" s="7" t="s">
        <v>10</v>
      </c>
      <c r="J70" s="24">
        <v>440.65999999999997</v>
      </c>
      <c r="M70" s="14" t="s">
        <v>173</v>
      </c>
      <c r="R70" s="7">
        <v>759</v>
      </c>
      <c r="S70" s="24">
        <f t="shared" si="4"/>
        <v>409.86</v>
      </c>
    </row>
    <row r="71" spans="1:20" x14ac:dyDescent="0.2">
      <c r="A71" s="7">
        <v>30110</v>
      </c>
      <c r="B71" s="6" t="s">
        <v>963</v>
      </c>
      <c r="C71" t="s">
        <v>27</v>
      </c>
      <c r="D71" s="7" t="s">
        <v>20</v>
      </c>
      <c r="G71" s="7">
        <v>2140</v>
      </c>
      <c r="H71" s="7" t="s">
        <v>2</v>
      </c>
      <c r="I71" s="7" t="s">
        <v>10</v>
      </c>
      <c r="J71" s="24">
        <v>415.82</v>
      </c>
      <c r="M71" s="14" t="s">
        <v>173</v>
      </c>
      <c r="R71" s="7">
        <v>713</v>
      </c>
      <c r="S71" s="24">
        <f t="shared" si="4"/>
        <v>385.02000000000004</v>
      </c>
    </row>
    <row r="72" spans="1:20" x14ac:dyDescent="0.2">
      <c r="A72" s="7">
        <v>30215</v>
      </c>
      <c r="B72" s="6" t="s">
        <v>963</v>
      </c>
      <c r="C72" t="s">
        <v>27</v>
      </c>
      <c r="D72" s="7" t="s">
        <v>20</v>
      </c>
      <c r="G72" s="7" t="s">
        <v>14</v>
      </c>
      <c r="H72" s="7" t="s">
        <v>2</v>
      </c>
      <c r="I72" s="7" t="s">
        <v>10</v>
      </c>
      <c r="J72" s="24">
        <v>489.25999999999993</v>
      </c>
      <c r="M72" s="14" t="s">
        <v>173</v>
      </c>
      <c r="R72" s="7">
        <v>849</v>
      </c>
      <c r="S72" s="24">
        <f t="shared" si="4"/>
        <v>458.46</v>
      </c>
    </row>
    <row r="73" spans="1:20" x14ac:dyDescent="0.2">
      <c r="A73" s="7">
        <v>30220</v>
      </c>
      <c r="B73" s="6" t="s">
        <v>963</v>
      </c>
      <c r="C73" t="s">
        <v>27</v>
      </c>
      <c r="D73" s="7" t="s">
        <v>20</v>
      </c>
      <c r="G73" s="7" t="s">
        <v>15</v>
      </c>
      <c r="H73" s="7" t="s">
        <v>2</v>
      </c>
      <c r="I73" s="7" t="s">
        <v>10</v>
      </c>
      <c r="J73" s="24">
        <v>534.07999999999993</v>
      </c>
      <c r="M73" s="14" t="s">
        <v>173</v>
      </c>
      <c r="R73" s="7">
        <v>932</v>
      </c>
      <c r="S73" s="24">
        <f t="shared" si="4"/>
        <v>503.28</v>
      </c>
    </row>
    <row r="74" spans="1:20" x14ac:dyDescent="0.2">
      <c r="A74" s="7">
        <v>30225</v>
      </c>
      <c r="B74" s="6" t="s">
        <v>963</v>
      </c>
      <c r="C74" t="s">
        <v>27</v>
      </c>
      <c r="D74" s="7" t="s">
        <v>20</v>
      </c>
      <c r="G74" s="7" t="s">
        <v>16</v>
      </c>
      <c r="H74" s="7" t="s">
        <v>2</v>
      </c>
      <c r="I74" s="7" t="s">
        <v>10</v>
      </c>
      <c r="J74" s="24">
        <v>891.56</v>
      </c>
      <c r="M74" s="14" t="s">
        <v>173</v>
      </c>
      <c r="R74" s="7">
        <v>1594</v>
      </c>
      <c r="S74" s="24">
        <f t="shared" si="4"/>
        <v>860.76</v>
      </c>
    </row>
    <row r="75" spans="1:20" x14ac:dyDescent="0.2">
      <c r="A75" s="8">
        <v>30230</v>
      </c>
      <c r="B75" s="6" t="s">
        <v>963</v>
      </c>
      <c r="C75" t="s">
        <v>27</v>
      </c>
      <c r="D75" s="7" t="s">
        <v>23</v>
      </c>
      <c r="E75" s="7" t="s">
        <v>11</v>
      </c>
      <c r="G75" s="7" t="s">
        <v>12</v>
      </c>
      <c r="H75" s="7" t="s">
        <v>9</v>
      </c>
      <c r="I75" s="7" t="s">
        <v>10</v>
      </c>
      <c r="J75" s="24">
        <v>658.83999999999992</v>
      </c>
      <c r="M75" s="14" t="s">
        <v>173</v>
      </c>
      <c r="R75" s="7">
        <v>1106</v>
      </c>
      <c r="S75" s="24">
        <f t="shared" si="4"/>
        <v>597.24</v>
      </c>
      <c r="T75" s="6">
        <v>400</v>
      </c>
    </row>
    <row r="76" spans="1:20" x14ac:dyDescent="0.2">
      <c r="A76" s="8">
        <v>30130</v>
      </c>
      <c r="B76" s="6" t="s">
        <v>963</v>
      </c>
      <c r="C76" t="s">
        <v>27</v>
      </c>
      <c r="D76" s="7" t="s">
        <v>23</v>
      </c>
      <c r="E76" s="7" t="s">
        <v>11</v>
      </c>
      <c r="G76" s="7" t="s">
        <v>1313</v>
      </c>
      <c r="H76" s="7" t="s">
        <v>9</v>
      </c>
      <c r="I76" s="7" t="s">
        <v>10</v>
      </c>
      <c r="J76" s="24">
        <v>635.61999999999989</v>
      </c>
      <c r="M76" s="14" t="s">
        <v>173</v>
      </c>
      <c r="R76" s="7">
        <v>1063</v>
      </c>
      <c r="S76" s="24">
        <f t="shared" si="4"/>
        <v>574.02</v>
      </c>
      <c r="T76" s="6">
        <v>400</v>
      </c>
    </row>
    <row r="77" spans="1:20" x14ac:dyDescent="0.2">
      <c r="A77" s="8">
        <v>30241</v>
      </c>
      <c r="B77" s="6" t="s">
        <v>963</v>
      </c>
      <c r="C77" t="s">
        <v>27</v>
      </c>
      <c r="D77" s="7" t="s">
        <v>23</v>
      </c>
      <c r="E77" s="7" t="s">
        <v>11</v>
      </c>
      <c r="G77" s="7" t="s">
        <v>13</v>
      </c>
      <c r="H77" s="7" t="s">
        <v>9</v>
      </c>
      <c r="I77" s="7" t="s">
        <v>10</v>
      </c>
      <c r="J77" s="24">
        <v>678.27999999999986</v>
      </c>
      <c r="M77" s="14" t="s">
        <v>173</v>
      </c>
      <c r="R77" s="7">
        <v>1142</v>
      </c>
      <c r="S77" s="24">
        <f t="shared" si="4"/>
        <v>616.67999999999995</v>
      </c>
      <c r="T77" s="6">
        <v>400</v>
      </c>
    </row>
    <row r="78" spans="1:20" ht="15" customHeight="1" x14ac:dyDescent="0.2">
      <c r="A78" s="8">
        <v>30141</v>
      </c>
      <c r="B78" s="6" t="s">
        <v>963</v>
      </c>
      <c r="C78" t="s">
        <v>27</v>
      </c>
      <c r="D78" s="7" t="s">
        <v>23</v>
      </c>
      <c r="E78" s="7" t="s">
        <v>11</v>
      </c>
      <c r="G78" s="7" t="s">
        <v>1314</v>
      </c>
      <c r="H78" s="7" t="s">
        <v>9</v>
      </c>
      <c r="I78" s="7" t="s">
        <v>10</v>
      </c>
      <c r="J78" s="24">
        <v>656.14</v>
      </c>
      <c r="M78" s="14" t="s">
        <v>173</v>
      </c>
      <c r="R78" s="7">
        <v>1101</v>
      </c>
      <c r="S78" s="24">
        <f t="shared" si="4"/>
        <v>594.54000000000008</v>
      </c>
      <c r="T78" s="6">
        <v>400</v>
      </c>
    </row>
    <row r="79" spans="1:20" x14ac:dyDescent="0.2">
      <c r="A79" s="8">
        <v>30252</v>
      </c>
      <c r="B79" s="6" t="s">
        <v>963</v>
      </c>
      <c r="C79" t="s">
        <v>27</v>
      </c>
      <c r="D79" s="7" t="s">
        <v>23</v>
      </c>
      <c r="E79" s="7" t="s">
        <v>11</v>
      </c>
      <c r="G79" s="7" t="s">
        <v>14</v>
      </c>
      <c r="H79" s="7" t="s">
        <v>9</v>
      </c>
      <c r="I79" s="7" t="s">
        <v>10</v>
      </c>
      <c r="J79" s="24">
        <v>762.4</v>
      </c>
      <c r="M79" s="14" t="s">
        <v>173</v>
      </c>
      <c r="R79" s="7">
        <v>1340</v>
      </c>
      <c r="S79" s="24">
        <f t="shared" si="4"/>
        <v>723.6</v>
      </c>
      <c r="T79" s="6">
        <v>400</v>
      </c>
    </row>
    <row r="80" spans="1:20" x14ac:dyDescent="0.2">
      <c r="A80" s="8">
        <v>30263</v>
      </c>
      <c r="B80" s="6" t="s">
        <v>963</v>
      </c>
      <c r="C80" t="s">
        <v>27</v>
      </c>
      <c r="D80" s="7" t="s">
        <v>23</v>
      </c>
      <c r="E80" s="7" t="s">
        <v>11</v>
      </c>
      <c r="G80" s="7" t="s">
        <v>15</v>
      </c>
      <c r="H80" s="7" t="s">
        <v>9</v>
      </c>
      <c r="I80" s="7" t="s">
        <v>10</v>
      </c>
      <c r="J80" s="24">
        <v>820.3</v>
      </c>
      <c r="M80" s="14" t="s">
        <v>173</v>
      </c>
      <c r="R80" s="7">
        <v>1405</v>
      </c>
      <c r="S80" s="24">
        <f t="shared" si="4"/>
        <v>758.7</v>
      </c>
      <c r="T80" s="6">
        <v>400</v>
      </c>
    </row>
    <row r="81" spans="1:20" x14ac:dyDescent="0.2">
      <c r="A81" s="8">
        <v>30274</v>
      </c>
      <c r="B81" s="6" t="s">
        <v>963</v>
      </c>
      <c r="C81" t="s">
        <v>27</v>
      </c>
      <c r="D81" s="7" t="s">
        <v>23</v>
      </c>
      <c r="E81" s="7" t="s">
        <v>11</v>
      </c>
      <c r="G81" s="7" t="s">
        <v>16</v>
      </c>
      <c r="H81" s="7" t="s">
        <v>9</v>
      </c>
      <c r="I81" s="7" t="s">
        <v>10</v>
      </c>
      <c r="J81" s="24">
        <v>1433.7399999999998</v>
      </c>
      <c r="M81" s="14" t="s">
        <v>173</v>
      </c>
      <c r="R81" s="7">
        <v>2541</v>
      </c>
      <c r="S81" s="24">
        <f t="shared" si="4"/>
        <v>1372.1399999999999</v>
      </c>
      <c r="T81" s="6">
        <v>400</v>
      </c>
    </row>
    <row r="82" spans="1:20" x14ac:dyDescent="0.2">
      <c r="A82" s="8">
        <v>30231</v>
      </c>
      <c r="B82" s="6" t="s">
        <v>963</v>
      </c>
      <c r="C82" t="s">
        <v>27</v>
      </c>
      <c r="D82" s="7" t="s">
        <v>24</v>
      </c>
      <c r="E82" s="7" t="s">
        <v>1254</v>
      </c>
      <c r="G82" s="7" t="s">
        <v>12</v>
      </c>
      <c r="H82" s="7" t="s">
        <v>9</v>
      </c>
      <c r="I82" s="7" t="s">
        <v>10</v>
      </c>
      <c r="J82" s="24">
        <v>674.49999999999989</v>
      </c>
      <c r="M82" s="14" t="s">
        <v>173</v>
      </c>
      <c r="R82" s="7">
        <v>1135</v>
      </c>
      <c r="S82" s="24">
        <f t="shared" si="4"/>
        <v>612.9</v>
      </c>
      <c r="T82" s="6">
        <v>450</v>
      </c>
    </row>
    <row r="83" spans="1:20" x14ac:dyDescent="0.2">
      <c r="A83" s="8">
        <v>30131</v>
      </c>
      <c r="B83" s="6" t="s">
        <v>963</v>
      </c>
      <c r="C83" t="s">
        <v>27</v>
      </c>
      <c r="D83" s="7" t="s">
        <v>24</v>
      </c>
      <c r="E83" s="7" t="s">
        <v>1254</v>
      </c>
      <c r="G83" s="7" t="s">
        <v>1313</v>
      </c>
      <c r="H83" s="7" t="s">
        <v>9</v>
      </c>
      <c r="I83" s="7" t="s">
        <v>10</v>
      </c>
      <c r="J83" s="24">
        <v>644.25999999999988</v>
      </c>
      <c r="M83" s="14" t="s">
        <v>173</v>
      </c>
      <c r="R83" s="7">
        <v>1079</v>
      </c>
      <c r="S83" s="24">
        <f t="shared" si="4"/>
        <v>582.66</v>
      </c>
      <c r="T83" s="6">
        <v>450</v>
      </c>
    </row>
    <row r="84" spans="1:20" x14ac:dyDescent="0.2">
      <c r="A84" s="8">
        <v>30242</v>
      </c>
      <c r="B84" s="6" t="s">
        <v>963</v>
      </c>
      <c r="C84" t="s">
        <v>27</v>
      </c>
      <c r="D84" s="7" t="s">
        <v>24</v>
      </c>
      <c r="E84" s="7" t="s">
        <v>1254</v>
      </c>
      <c r="G84" s="7" t="s">
        <v>13</v>
      </c>
      <c r="H84" s="7" t="s">
        <v>9</v>
      </c>
      <c r="I84" s="7" t="s">
        <v>10</v>
      </c>
      <c r="J84" s="24">
        <v>693.93999999999994</v>
      </c>
      <c r="M84" s="14" t="s">
        <v>173</v>
      </c>
      <c r="R84" s="7">
        <v>1171</v>
      </c>
      <c r="S84" s="24">
        <f t="shared" si="4"/>
        <v>632.34</v>
      </c>
      <c r="T84" s="6">
        <v>450</v>
      </c>
    </row>
    <row r="85" spans="1:20" x14ac:dyDescent="0.2">
      <c r="A85" s="8">
        <v>30142</v>
      </c>
      <c r="B85" s="6" t="s">
        <v>963</v>
      </c>
      <c r="C85" t="s">
        <v>27</v>
      </c>
      <c r="D85" s="7" t="s">
        <v>24</v>
      </c>
      <c r="E85" s="7" t="s">
        <v>1254</v>
      </c>
      <c r="G85" s="7" t="s">
        <v>1314</v>
      </c>
      <c r="H85" s="7" t="s">
        <v>9</v>
      </c>
      <c r="I85" s="7" t="s">
        <v>10</v>
      </c>
      <c r="J85" s="24">
        <v>665.8599999999999</v>
      </c>
      <c r="M85" s="14" t="s">
        <v>173</v>
      </c>
      <c r="R85" s="7">
        <v>1119</v>
      </c>
      <c r="S85" s="24">
        <f t="shared" si="4"/>
        <v>604.26</v>
      </c>
      <c r="T85" s="6">
        <v>450</v>
      </c>
    </row>
    <row r="86" spans="1:20" x14ac:dyDescent="0.2">
      <c r="A86" s="8">
        <v>30253</v>
      </c>
      <c r="B86" s="6" t="s">
        <v>963</v>
      </c>
      <c r="C86" t="s">
        <v>27</v>
      </c>
      <c r="D86" s="7" t="s">
        <v>24</v>
      </c>
      <c r="E86" s="7" t="s">
        <v>1254</v>
      </c>
      <c r="G86" s="7" t="s">
        <v>14</v>
      </c>
      <c r="H86" s="7" t="s">
        <v>9</v>
      </c>
      <c r="I86" s="7" t="s">
        <v>10</v>
      </c>
      <c r="J86" s="24">
        <v>826.2399999999999</v>
      </c>
      <c r="M86" s="14" t="s">
        <v>173</v>
      </c>
      <c r="R86" s="7">
        <v>1416</v>
      </c>
      <c r="S86" s="24">
        <f t="shared" si="4"/>
        <v>764.64</v>
      </c>
      <c r="T86" s="6">
        <v>450</v>
      </c>
    </row>
    <row r="87" spans="1:20" x14ac:dyDescent="0.2">
      <c r="A87" s="8">
        <v>30264</v>
      </c>
      <c r="B87" s="6" t="s">
        <v>963</v>
      </c>
      <c r="C87" t="s">
        <v>27</v>
      </c>
      <c r="D87" s="7" t="s">
        <v>24</v>
      </c>
      <c r="E87" s="7" t="s">
        <v>1254</v>
      </c>
      <c r="G87" s="7" t="s">
        <v>15</v>
      </c>
      <c r="H87" s="7" t="s">
        <v>9</v>
      </c>
      <c r="I87" s="7" t="s">
        <v>10</v>
      </c>
      <c r="J87" s="24">
        <v>864.57999999999981</v>
      </c>
      <c r="M87" s="14" t="s">
        <v>173</v>
      </c>
      <c r="R87" s="7">
        <v>1487</v>
      </c>
      <c r="S87" s="24">
        <f t="shared" si="4"/>
        <v>802.9799999999999</v>
      </c>
      <c r="T87" s="6">
        <v>450</v>
      </c>
    </row>
    <row r="88" spans="1:20" x14ac:dyDescent="0.2">
      <c r="A88" s="8">
        <v>30275</v>
      </c>
      <c r="B88" s="6" t="s">
        <v>963</v>
      </c>
      <c r="C88" t="s">
        <v>27</v>
      </c>
      <c r="D88" s="7" t="s">
        <v>24</v>
      </c>
      <c r="E88" s="7" t="s">
        <v>1254</v>
      </c>
      <c r="G88" s="7" t="s">
        <v>16</v>
      </c>
      <c r="H88" s="7" t="s">
        <v>9</v>
      </c>
      <c r="I88" s="7" t="s">
        <v>10</v>
      </c>
      <c r="J88" s="24">
        <v>1433.7399999999998</v>
      </c>
      <c r="M88" s="14" t="s">
        <v>173</v>
      </c>
      <c r="R88" s="7">
        <v>2541</v>
      </c>
      <c r="S88" s="24">
        <f t="shared" si="4"/>
        <v>1372.1399999999999</v>
      </c>
      <c r="T88" s="6">
        <v>450</v>
      </c>
    </row>
    <row r="89" spans="1:20" x14ac:dyDescent="0.2">
      <c r="A89" s="8">
        <v>30232</v>
      </c>
      <c r="B89" s="6" t="s">
        <v>963</v>
      </c>
      <c r="C89" t="s">
        <v>27</v>
      </c>
      <c r="D89" s="16" t="s">
        <v>168</v>
      </c>
      <c r="E89" s="7" t="s">
        <v>1255</v>
      </c>
      <c r="F89" s="6" t="str">
        <f t="shared" ref="F89:F139" si="5">IF(E89="Max. 800",800,
   IF(E89="Max. 890",890,
      IF(E89="Max. 990",990,
         IF(LEFT(E89,4)="Sup.", RIGHT(D89,LEN(D89)-SEARCH("- ",D89)-1), ""))))</f>
        <v/>
      </c>
      <c r="G89" s="7" t="s">
        <v>12</v>
      </c>
      <c r="H89" s="7" t="s">
        <v>9</v>
      </c>
      <c r="I89" s="7" t="s">
        <v>10</v>
      </c>
      <c r="J89" s="24">
        <v>686.91999999999985</v>
      </c>
      <c r="K89" s="9" t="s">
        <v>22</v>
      </c>
      <c r="M89" s="14" t="s">
        <v>173</v>
      </c>
      <c r="R89" s="7">
        <v>1158</v>
      </c>
      <c r="S89" s="24">
        <f t="shared" si="4"/>
        <v>625.31999999999994</v>
      </c>
      <c r="T89" s="6">
        <v>655</v>
      </c>
    </row>
    <row r="90" spans="1:20" x14ac:dyDescent="0.2">
      <c r="A90" s="8">
        <v>30132</v>
      </c>
      <c r="B90" s="6" t="s">
        <v>963</v>
      </c>
      <c r="C90" t="s">
        <v>27</v>
      </c>
      <c r="D90" s="16" t="s">
        <v>168</v>
      </c>
      <c r="E90" s="7" t="s">
        <v>1255</v>
      </c>
      <c r="F90" s="6" t="str">
        <f t="shared" si="5"/>
        <v/>
      </c>
      <c r="G90" s="7" t="s">
        <v>1313</v>
      </c>
      <c r="H90" s="7" t="s">
        <v>9</v>
      </c>
      <c r="I90" s="7" t="s">
        <v>10</v>
      </c>
      <c r="J90" s="24">
        <v>654.51999999999987</v>
      </c>
      <c r="K90" s="9" t="s">
        <v>22</v>
      </c>
      <c r="M90" s="14" t="s">
        <v>173</v>
      </c>
      <c r="R90" s="7">
        <v>1098</v>
      </c>
      <c r="S90" s="24">
        <f t="shared" si="4"/>
        <v>592.91999999999996</v>
      </c>
      <c r="T90" s="6">
        <v>655</v>
      </c>
    </row>
    <row r="91" spans="1:20" x14ac:dyDescent="0.2">
      <c r="A91" s="8">
        <v>30243</v>
      </c>
      <c r="B91" s="6" t="s">
        <v>963</v>
      </c>
      <c r="C91" t="s">
        <v>27</v>
      </c>
      <c r="D91" s="16" t="s">
        <v>168</v>
      </c>
      <c r="E91" s="7" t="s">
        <v>1255</v>
      </c>
      <c r="F91" s="6" t="str">
        <f t="shared" si="5"/>
        <v/>
      </c>
      <c r="G91" s="7" t="s">
        <v>13</v>
      </c>
      <c r="H91" s="7" t="s">
        <v>9</v>
      </c>
      <c r="I91" s="7" t="s">
        <v>10</v>
      </c>
      <c r="J91" s="24">
        <v>707.9799999999999</v>
      </c>
      <c r="K91" s="9" t="s">
        <v>22</v>
      </c>
      <c r="M91" s="14" t="s">
        <v>173</v>
      </c>
      <c r="R91" s="7">
        <v>1197</v>
      </c>
      <c r="S91" s="24">
        <f t="shared" si="4"/>
        <v>646.38</v>
      </c>
      <c r="T91" s="6">
        <v>655</v>
      </c>
    </row>
    <row r="92" spans="1:20" x14ac:dyDescent="0.2">
      <c r="A92" s="8">
        <v>30143</v>
      </c>
      <c r="B92" s="6" t="s">
        <v>963</v>
      </c>
      <c r="C92" t="s">
        <v>27</v>
      </c>
      <c r="D92" s="16" t="s">
        <v>168</v>
      </c>
      <c r="E92" s="7" t="s">
        <v>1255</v>
      </c>
      <c r="F92" s="6" t="str">
        <f t="shared" si="5"/>
        <v/>
      </c>
      <c r="G92" s="7" t="s">
        <v>1314</v>
      </c>
      <c r="H92" s="7" t="s">
        <v>9</v>
      </c>
      <c r="I92" s="7" t="s">
        <v>10</v>
      </c>
      <c r="J92" s="24">
        <v>678.27999999999986</v>
      </c>
      <c r="K92" s="9" t="s">
        <v>22</v>
      </c>
      <c r="M92" s="14" t="s">
        <v>173</v>
      </c>
      <c r="R92" s="7">
        <v>1142</v>
      </c>
      <c r="S92" s="24">
        <f t="shared" si="4"/>
        <v>616.67999999999995</v>
      </c>
      <c r="T92" s="6">
        <v>655</v>
      </c>
    </row>
    <row r="93" spans="1:20" x14ac:dyDescent="0.2">
      <c r="A93" s="8">
        <v>30254</v>
      </c>
      <c r="B93" s="6" t="s">
        <v>963</v>
      </c>
      <c r="C93" t="s">
        <v>27</v>
      </c>
      <c r="D93" s="16" t="s">
        <v>168</v>
      </c>
      <c r="E93" s="7" t="s">
        <v>1255</v>
      </c>
      <c r="F93" s="6" t="str">
        <f t="shared" si="5"/>
        <v/>
      </c>
      <c r="G93" s="7" t="s">
        <v>14</v>
      </c>
      <c r="H93" s="7" t="s">
        <v>9</v>
      </c>
      <c r="I93" s="7" t="s">
        <v>10</v>
      </c>
      <c r="J93" s="24">
        <v>906.69999999999993</v>
      </c>
      <c r="K93" s="9" t="s">
        <v>22</v>
      </c>
      <c r="M93" s="14" t="s">
        <v>173</v>
      </c>
      <c r="R93" s="7">
        <v>1565</v>
      </c>
      <c r="S93" s="24">
        <f t="shared" si="4"/>
        <v>845.1</v>
      </c>
      <c r="T93" s="6">
        <v>655</v>
      </c>
    </row>
    <row r="94" spans="1:20" x14ac:dyDescent="0.2">
      <c r="A94" s="8">
        <v>30265</v>
      </c>
      <c r="B94" s="6" t="s">
        <v>963</v>
      </c>
      <c r="C94" t="s">
        <v>27</v>
      </c>
      <c r="D94" s="16" t="s">
        <v>168</v>
      </c>
      <c r="E94" s="7" t="s">
        <v>1255</v>
      </c>
      <c r="F94" s="6" t="str">
        <f t="shared" si="5"/>
        <v/>
      </c>
      <c r="G94" s="7" t="s">
        <v>15</v>
      </c>
      <c r="H94" s="7" t="s">
        <v>9</v>
      </c>
      <c r="I94" s="7" t="s">
        <v>10</v>
      </c>
      <c r="J94" s="24">
        <v>953.67999999999984</v>
      </c>
      <c r="K94" s="9" t="s">
        <v>22</v>
      </c>
      <c r="M94" s="14" t="s">
        <v>173</v>
      </c>
      <c r="R94" s="7">
        <v>1652</v>
      </c>
      <c r="S94" s="24">
        <f t="shared" si="4"/>
        <v>892.07999999999993</v>
      </c>
      <c r="T94" s="6">
        <v>655</v>
      </c>
    </row>
    <row r="95" spans="1:20" x14ac:dyDescent="0.2">
      <c r="A95" s="8">
        <v>30276</v>
      </c>
      <c r="B95" s="6" t="s">
        <v>963</v>
      </c>
      <c r="C95" t="s">
        <v>27</v>
      </c>
      <c r="D95" s="16" t="s">
        <v>168</v>
      </c>
      <c r="E95" s="7" t="s">
        <v>1255</v>
      </c>
      <c r="F95" s="6" t="str">
        <f t="shared" si="5"/>
        <v/>
      </c>
      <c r="G95" s="7" t="s">
        <v>16</v>
      </c>
      <c r="H95" s="7" t="s">
        <v>9</v>
      </c>
      <c r="I95" s="7" t="s">
        <v>10</v>
      </c>
      <c r="J95" s="24">
        <v>1587.1</v>
      </c>
      <c r="K95" s="9" t="s">
        <v>22</v>
      </c>
      <c r="M95" s="14" t="s">
        <v>173</v>
      </c>
      <c r="R95" s="7">
        <v>2825</v>
      </c>
      <c r="S95" s="24">
        <f t="shared" si="4"/>
        <v>1525.5</v>
      </c>
      <c r="T95" s="6">
        <v>655</v>
      </c>
    </row>
    <row r="96" spans="1:20" x14ac:dyDescent="0.2">
      <c r="A96" s="8">
        <v>30233</v>
      </c>
      <c r="B96" s="6" t="s">
        <v>963</v>
      </c>
      <c r="C96" t="s">
        <v>27</v>
      </c>
      <c r="D96" s="16" t="s">
        <v>168</v>
      </c>
      <c r="E96" s="7" t="s">
        <v>1260</v>
      </c>
      <c r="F96" s="6" t="str">
        <f t="shared" si="5"/>
        <v/>
      </c>
      <c r="G96" s="7" t="s">
        <v>12</v>
      </c>
      <c r="H96" s="7" t="s">
        <v>9</v>
      </c>
      <c r="I96" s="7" t="s">
        <v>10</v>
      </c>
      <c r="J96" s="24">
        <v>955.8399999999998</v>
      </c>
      <c r="K96" s="9" t="s">
        <v>22</v>
      </c>
      <c r="M96" s="14" t="s">
        <v>173</v>
      </c>
      <c r="R96" s="7">
        <v>1656</v>
      </c>
      <c r="S96" s="24">
        <f t="shared" si="4"/>
        <v>894.2399999999999</v>
      </c>
      <c r="T96" s="6">
        <v>991</v>
      </c>
    </row>
    <row r="97" spans="1:20" x14ac:dyDescent="0.2">
      <c r="A97" s="8">
        <v>30133</v>
      </c>
      <c r="B97" s="6" t="s">
        <v>963</v>
      </c>
      <c r="C97" t="s">
        <v>27</v>
      </c>
      <c r="D97" s="16" t="s">
        <v>168</v>
      </c>
      <c r="E97" s="7" t="s">
        <v>1260</v>
      </c>
      <c r="F97" s="6" t="str">
        <f t="shared" si="5"/>
        <v/>
      </c>
      <c r="G97" s="7" t="s">
        <v>1313</v>
      </c>
      <c r="H97" s="7" t="s">
        <v>9</v>
      </c>
      <c r="I97" s="7" t="s">
        <v>10</v>
      </c>
      <c r="J97" s="24">
        <v>955.8399999999998</v>
      </c>
      <c r="K97" s="9" t="s">
        <v>22</v>
      </c>
      <c r="M97" s="14" t="s">
        <v>173</v>
      </c>
      <c r="R97" s="7">
        <v>1656</v>
      </c>
      <c r="S97" s="24">
        <f t="shared" si="4"/>
        <v>894.2399999999999</v>
      </c>
      <c r="T97" s="6">
        <v>991</v>
      </c>
    </row>
    <row r="98" spans="1:20" x14ac:dyDescent="0.2">
      <c r="A98" s="8">
        <v>30244</v>
      </c>
      <c r="B98" s="6" t="s">
        <v>963</v>
      </c>
      <c r="C98" t="s">
        <v>27</v>
      </c>
      <c r="D98" s="16" t="s">
        <v>168</v>
      </c>
      <c r="E98" s="7" t="s">
        <v>1260</v>
      </c>
      <c r="F98" s="6" t="str">
        <f t="shared" si="5"/>
        <v/>
      </c>
      <c r="G98" s="7" t="s">
        <v>13</v>
      </c>
      <c r="H98" s="7" t="s">
        <v>9</v>
      </c>
      <c r="I98" s="7" t="s">
        <v>10</v>
      </c>
      <c r="J98" s="24">
        <v>989.85999999999979</v>
      </c>
      <c r="K98" s="9" t="s">
        <v>22</v>
      </c>
      <c r="M98" s="14" t="s">
        <v>173</v>
      </c>
      <c r="R98" s="7">
        <v>1719</v>
      </c>
      <c r="S98" s="24">
        <f t="shared" si="4"/>
        <v>928.25999999999988</v>
      </c>
      <c r="T98" s="6">
        <v>991</v>
      </c>
    </row>
    <row r="99" spans="1:20" x14ac:dyDescent="0.2">
      <c r="A99" s="8">
        <v>30144</v>
      </c>
      <c r="B99" s="6" t="s">
        <v>963</v>
      </c>
      <c r="C99" t="s">
        <v>27</v>
      </c>
      <c r="D99" s="16" t="s">
        <v>168</v>
      </c>
      <c r="E99" s="7" t="s">
        <v>1260</v>
      </c>
      <c r="F99" s="6" t="str">
        <f t="shared" si="5"/>
        <v/>
      </c>
      <c r="G99" s="7" t="s">
        <v>1314</v>
      </c>
      <c r="H99" s="7" t="s">
        <v>9</v>
      </c>
      <c r="I99" s="7" t="s">
        <v>10</v>
      </c>
      <c r="J99" s="24">
        <v>989.85999999999979</v>
      </c>
      <c r="K99" s="9" t="s">
        <v>22</v>
      </c>
      <c r="M99" s="14" t="s">
        <v>173</v>
      </c>
      <c r="R99" s="7">
        <v>1719</v>
      </c>
      <c r="S99" s="24">
        <f t="shared" si="4"/>
        <v>928.25999999999988</v>
      </c>
      <c r="T99" s="6">
        <v>991</v>
      </c>
    </row>
    <row r="100" spans="1:20" x14ac:dyDescent="0.2">
      <c r="A100" s="8">
        <v>30255</v>
      </c>
      <c r="B100" s="6" t="s">
        <v>963</v>
      </c>
      <c r="C100" t="s">
        <v>27</v>
      </c>
      <c r="D100" s="16" t="s">
        <v>168</v>
      </c>
      <c r="E100" s="7" t="s">
        <v>1260</v>
      </c>
      <c r="F100" s="6" t="str">
        <f t="shared" si="5"/>
        <v/>
      </c>
      <c r="G100" s="7" t="s">
        <v>14</v>
      </c>
      <c r="H100" s="7" t="s">
        <v>9</v>
      </c>
      <c r="I100" s="7" t="s">
        <v>10</v>
      </c>
      <c r="J100" s="24">
        <v>955.8399999999998</v>
      </c>
      <c r="K100" s="9" t="s">
        <v>22</v>
      </c>
      <c r="M100" s="14" t="s">
        <v>173</v>
      </c>
      <c r="R100" s="7">
        <v>1656</v>
      </c>
      <c r="S100" s="24">
        <f t="shared" si="4"/>
        <v>894.2399999999999</v>
      </c>
      <c r="T100" s="6">
        <v>991</v>
      </c>
    </row>
    <row r="101" spans="1:20" x14ac:dyDescent="0.2">
      <c r="A101" s="8">
        <v>30266</v>
      </c>
      <c r="B101" s="6" t="s">
        <v>963</v>
      </c>
      <c r="C101" t="s">
        <v>27</v>
      </c>
      <c r="D101" s="16" t="s">
        <v>168</v>
      </c>
      <c r="E101" s="7" t="s">
        <v>1260</v>
      </c>
      <c r="F101" s="6" t="str">
        <f t="shared" si="5"/>
        <v/>
      </c>
      <c r="G101" s="7" t="s">
        <v>15</v>
      </c>
      <c r="H101" s="7" t="s">
        <v>9</v>
      </c>
      <c r="I101" s="7" t="s">
        <v>10</v>
      </c>
      <c r="J101" s="24">
        <v>1150.78</v>
      </c>
      <c r="K101" s="9" t="s">
        <v>22</v>
      </c>
      <c r="M101" s="14" t="s">
        <v>173</v>
      </c>
      <c r="R101" s="7">
        <v>2017</v>
      </c>
      <c r="S101" s="24">
        <f t="shared" si="4"/>
        <v>1089.18</v>
      </c>
      <c r="T101" s="6">
        <v>991</v>
      </c>
    </row>
    <row r="102" spans="1:20" x14ac:dyDescent="0.2">
      <c r="A102" s="8">
        <v>30277</v>
      </c>
      <c r="B102" s="6" t="s">
        <v>963</v>
      </c>
      <c r="C102" t="s">
        <v>27</v>
      </c>
      <c r="D102" s="16" t="s">
        <v>168</v>
      </c>
      <c r="E102" s="7" t="s">
        <v>1260</v>
      </c>
      <c r="F102" s="6" t="str">
        <f t="shared" si="5"/>
        <v/>
      </c>
      <c r="G102" s="7" t="s">
        <v>16</v>
      </c>
      <c r="H102" s="7" t="s">
        <v>9</v>
      </c>
      <c r="I102" s="7" t="s">
        <v>10</v>
      </c>
      <c r="J102" s="24">
        <v>1910.0199999999998</v>
      </c>
      <c r="K102" s="9" t="s">
        <v>22</v>
      </c>
      <c r="M102" s="14" t="s">
        <v>173</v>
      </c>
      <c r="R102" s="7">
        <v>3423</v>
      </c>
      <c r="S102" s="24">
        <f t="shared" si="4"/>
        <v>1848.4199999999998</v>
      </c>
      <c r="T102" s="6">
        <v>991</v>
      </c>
    </row>
    <row r="103" spans="1:20" x14ac:dyDescent="0.2">
      <c r="A103" s="8">
        <v>30234</v>
      </c>
      <c r="B103" s="6" t="s">
        <v>963</v>
      </c>
      <c r="C103" t="s">
        <v>27</v>
      </c>
      <c r="D103" s="16" t="s">
        <v>169</v>
      </c>
      <c r="E103" s="7" t="s">
        <v>1257</v>
      </c>
      <c r="F103" s="6" t="str">
        <f t="shared" si="5"/>
        <v/>
      </c>
      <c r="G103" s="7" t="s">
        <v>12</v>
      </c>
      <c r="H103" s="7" t="s">
        <v>9</v>
      </c>
      <c r="I103" s="7" t="s">
        <v>10</v>
      </c>
      <c r="J103" s="24">
        <v>686.37999999999988</v>
      </c>
      <c r="K103" s="9" t="s">
        <v>22</v>
      </c>
      <c r="M103" s="14" t="s">
        <v>173</v>
      </c>
      <c r="R103" s="7">
        <v>1157</v>
      </c>
      <c r="S103" s="24">
        <f t="shared" si="4"/>
        <v>624.78</v>
      </c>
      <c r="T103" s="6">
        <v>745</v>
      </c>
    </row>
    <row r="104" spans="1:20" x14ac:dyDescent="0.2">
      <c r="A104" s="8">
        <v>30134</v>
      </c>
      <c r="B104" s="6" t="s">
        <v>963</v>
      </c>
      <c r="C104" t="s">
        <v>27</v>
      </c>
      <c r="D104" s="16" t="s">
        <v>169</v>
      </c>
      <c r="E104" s="7" t="s">
        <v>1257</v>
      </c>
      <c r="F104" s="6" t="str">
        <f t="shared" si="5"/>
        <v/>
      </c>
      <c r="G104" s="7" t="s">
        <v>1313</v>
      </c>
      <c r="H104" s="7" t="s">
        <v>9</v>
      </c>
      <c r="I104" s="7" t="s">
        <v>10</v>
      </c>
      <c r="J104" s="24">
        <v>681.51999999999987</v>
      </c>
      <c r="K104" s="9" t="s">
        <v>22</v>
      </c>
      <c r="M104" s="14" t="s">
        <v>173</v>
      </c>
      <c r="R104" s="7">
        <v>1148</v>
      </c>
      <c r="S104" s="24">
        <f t="shared" si="4"/>
        <v>619.91999999999996</v>
      </c>
      <c r="T104" s="6">
        <v>745</v>
      </c>
    </row>
    <row r="105" spans="1:20" x14ac:dyDescent="0.2">
      <c r="A105" s="8">
        <v>30245</v>
      </c>
      <c r="B105" s="6" t="s">
        <v>963</v>
      </c>
      <c r="C105" t="s">
        <v>27</v>
      </c>
      <c r="D105" s="16" t="s">
        <v>169</v>
      </c>
      <c r="E105" s="7" t="s">
        <v>1257</v>
      </c>
      <c r="F105" s="6" t="str">
        <f t="shared" si="5"/>
        <v/>
      </c>
      <c r="G105" s="7" t="s">
        <v>13</v>
      </c>
      <c r="H105" s="7" t="s">
        <v>9</v>
      </c>
      <c r="I105" s="7" t="s">
        <v>10</v>
      </c>
      <c r="J105" s="24">
        <v>727.95999999999992</v>
      </c>
      <c r="K105" s="9" t="s">
        <v>22</v>
      </c>
      <c r="M105" s="14" t="s">
        <v>173</v>
      </c>
      <c r="R105" s="7">
        <v>1234</v>
      </c>
      <c r="S105" s="24">
        <f t="shared" si="4"/>
        <v>666.36</v>
      </c>
      <c r="T105" s="6">
        <v>745</v>
      </c>
    </row>
    <row r="106" spans="1:20" x14ac:dyDescent="0.2">
      <c r="A106" s="8">
        <v>30145</v>
      </c>
      <c r="B106" s="6" t="s">
        <v>963</v>
      </c>
      <c r="C106" t="s">
        <v>27</v>
      </c>
      <c r="D106" s="16" t="s">
        <v>169</v>
      </c>
      <c r="E106" s="7" t="s">
        <v>1257</v>
      </c>
      <c r="F106" s="6" t="str">
        <f t="shared" si="5"/>
        <v/>
      </c>
      <c r="G106" s="7" t="s">
        <v>1314</v>
      </c>
      <c r="H106" s="7" t="s">
        <v>9</v>
      </c>
      <c r="I106" s="7" t="s">
        <v>10</v>
      </c>
      <c r="J106" s="24">
        <v>702.57999999999981</v>
      </c>
      <c r="K106" s="9" t="s">
        <v>22</v>
      </c>
      <c r="M106" s="14" t="s">
        <v>173</v>
      </c>
      <c r="R106" s="7">
        <v>1187</v>
      </c>
      <c r="S106" s="24">
        <f t="shared" si="4"/>
        <v>640.9799999999999</v>
      </c>
      <c r="T106" s="6">
        <v>745</v>
      </c>
    </row>
    <row r="107" spans="1:20" x14ac:dyDescent="0.2">
      <c r="A107" s="8">
        <v>30256</v>
      </c>
      <c r="B107" s="6" t="s">
        <v>963</v>
      </c>
      <c r="C107" t="s">
        <v>27</v>
      </c>
      <c r="D107" s="16" t="s">
        <v>169</v>
      </c>
      <c r="E107" s="7" t="s">
        <v>1257</v>
      </c>
      <c r="F107" s="6" t="str">
        <f t="shared" si="5"/>
        <v/>
      </c>
      <c r="G107" s="7" t="s">
        <v>14</v>
      </c>
      <c r="H107" s="7" t="s">
        <v>9</v>
      </c>
      <c r="I107" s="7" t="s">
        <v>10</v>
      </c>
      <c r="J107" s="24">
        <v>906.69999999999993</v>
      </c>
      <c r="K107" s="9" t="s">
        <v>22</v>
      </c>
      <c r="M107" s="14" t="s">
        <v>173</v>
      </c>
      <c r="R107" s="7">
        <v>1565</v>
      </c>
      <c r="S107" s="24">
        <f t="shared" si="4"/>
        <v>845.1</v>
      </c>
      <c r="T107" s="6">
        <v>745</v>
      </c>
    </row>
    <row r="108" spans="1:20" x14ac:dyDescent="0.2">
      <c r="A108" s="8">
        <v>30267</v>
      </c>
      <c r="B108" s="6" t="s">
        <v>963</v>
      </c>
      <c r="C108" t="s">
        <v>27</v>
      </c>
      <c r="D108" s="16" t="s">
        <v>169</v>
      </c>
      <c r="E108" s="7" t="s">
        <v>1257</v>
      </c>
      <c r="F108" s="6" t="str">
        <f t="shared" si="5"/>
        <v/>
      </c>
      <c r="G108" s="7" t="s">
        <v>15</v>
      </c>
      <c r="H108" s="7" t="s">
        <v>9</v>
      </c>
      <c r="I108" s="7" t="s">
        <v>10</v>
      </c>
      <c r="J108" s="24">
        <v>953.67999999999984</v>
      </c>
      <c r="K108" s="9" t="s">
        <v>22</v>
      </c>
      <c r="M108" s="14" t="s">
        <v>173</v>
      </c>
      <c r="R108" s="7">
        <v>1652</v>
      </c>
      <c r="S108" s="24">
        <f t="shared" si="4"/>
        <v>892.07999999999993</v>
      </c>
      <c r="T108" s="6">
        <v>745</v>
      </c>
    </row>
    <row r="109" spans="1:20" x14ac:dyDescent="0.2">
      <c r="A109" s="8">
        <v>30278</v>
      </c>
      <c r="B109" s="6" t="s">
        <v>963</v>
      </c>
      <c r="C109" t="s">
        <v>27</v>
      </c>
      <c r="D109" s="16" t="s">
        <v>169</v>
      </c>
      <c r="E109" s="7" t="s">
        <v>1257</v>
      </c>
      <c r="F109" s="6" t="str">
        <f t="shared" si="5"/>
        <v/>
      </c>
      <c r="G109" s="7" t="s">
        <v>16</v>
      </c>
      <c r="H109" s="7" t="s">
        <v>9</v>
      </c>
      <c r="I109" s="7" t="s">
        <v>10</v>
      </c>
      <c r="J109" s="24">
        <v>1587.1</v>
      </c>
      <c r="K109" s="9" t="s">
        <v>22</v>
      </c>
      <c r="M109" s="14" t="s">
        <v>173</v>
      </c>
      <c r="R109" s="7">
        <v>2825</v>
      </c>
      <c r="S109" s="24">
        <f t="shared" si="4"/>
        <v>1525.5</v>
      </c>
      <c r="T109" s="6">
        <v>745</v>
      </c>
    </row>
    <row r="110" spans="1:20" x14ac:dyDescent="0.2">
      <c r="A110" s="8">
        <v>30235</v>
      </c>
      <c r="B110" s="6" t="s">
        <v>963</v>
      </c>
      <c r="C110" t="s">
        <v>27</v>
      </c>
      <c r="D110" s="16" t="s">
        <v>169</v>
      </c>
      <c r="E110" s="7" t="s">
        <v>1260</v>
      </c>
      <c r="F110" s="6" t="str">
        <f t="shared" si="5"/>
        <v/>
      </c>
      <c r="G110" s="7" t="s">
        <v>12</v>
      </c>
      <c r="H110" s="7" t="s">
        <v>9</v>
      </c>
      <c r="I110" s="7" t="s">
        <v>10</v>
      </c>
      <c r="J110" s="24">
        <v>955.8399999999998</v>
      </c>
      <c r="K110" s="9" t="s">
        <v>22</v>
      </c>
      <c r="M110" s="14" t="s">
        <v>173</v>
      </c>
      <c r="R110" s="7">
        <v>1656</v>
      </c>
      <c r="S110" s="24">
        <f t="shared" si="4"/>
        <v>894.2399999999999</v>
      </c>
      <c r="T110" s="6">
        <v>991</v>
      </c>
    </row>
    <row r="111" spans="1:20" x14ac:dyDescent="0.2">
      <c r="A111" s="8">
        <v>30135</v>
      </c>
      <c r="B111" s="6" t="s">
        <v>963</v>
      </c>
      <c r="C111" t="s">
        <v>27</v>
      </c>
      <c r="D111" s="16" t="s">
        <v>169</v>
      </c>
      <c r="E111" s="7" t="s">
        <v>1260</v>
      </c>
      <c r="F111" s="6" t="str">
        <f t="shared" si="5"/>
        <v/>
      </c>
      <c r="G111" s="7" t="s">
        <v>1313</v>
      </c>
      <c r="H111" s="7" t="s">
        <v>9</v>
      </c>
      <c r="I111" s="7" t="s">
        <v>10</v>
      </c>
      <c r="J111" s="24">
        <v>955.8399999999998</v>
      </c>
      <c r="K111" s="9" t="s">
        <v>22</v>
      </c>
      <c r="M111" s="14" t="s">
        <v>173</v>
      </c>
      <c r="R111" s="7">
        <v>1656</v>
      </c>
      <c r="S111" s="24">
        <f t="shared" si="4"/>
        <v>894.2399999999999</v>
      </c>
      <c r="T111" s="6">
        <v>991</v>
      </c>
    </row>
    <row r="112" spans="1:20" x14ac:dyDescent="0.2">
      <c r="A112" s="8">
        <v>30246</v>
      </c>
      <c r="B112" s="6" t="s">
        <v>963</v>
      </c>
      <c r="C112" t="s">
        <v>27</v>
      </c>
      <c r="D112" s="16" t="s">
        <v>169</v>
      </c>
      <c r="E112" s="7" t="s">
        <v>1260</v>
      </c>
      <c r="F112" s="6" t="str">
        <f t="shared" si="5"/>
        <v/>
      </c>
      <c r="G112" s="7" t="s">
        <v>13</v>
      </c>
      <c r="H112" s="7" t="s">
        <v>9</v>
      </c>
      <c r="I112" s="7" t="s">
        <v>10</v>
      </c>
      <c r="J112" s="24">
        <v>989.85999999999979</v>
      </c>
      <c r="K112" s="9" t="s">
        <v>22</v>
      </c>
      <c r="M112" s="14" t="s">
        <v>173</v>
      </c>
      <c r="R112" s="7">
        <v>1719</v>
      </c>
      <c r="S112" s="24">
        <f t="shared" si="4"/>
        <v>928.25999999999988</v>
      </c>
      <c r="T112" s="6">
        <v>991</v>
      </c>
    </row>
    <row r="113" spans="1:20" x14ac:dyDescent="0.2">
      <c r="A113" s="8">
        <v>30146</v>
      </c>
      <c r="B113" s="6" t="s">
        <v>963</v>
      </c>
      <c r="C113" t="s">
        <v>27</v>
      </c>
      <c r="D113" s="16" t="s">
        <v>169</v>
      </c>
      <c r="E113" s="7" t="s">
        <v>1260</v>
      </c>
      <c r="F113" s="6" t="str">
        <f t="shared" si="5"/>
        <v/>
      </c>
      <c r="G113" s="7" t="s">
        <v>1314</v>
      </c>
      <c r="H113" s="7" t="s">
        <v>9</v>
      </c>
      <c r="I113" s="7" t="s">
        <v>10</v>
      </c>
      <c r="J113" s="24">
        <v>989.85999999999979</v>
      </c>
      <c r="K113" s="9" t="s">
        <v>22</v>
      </c>
      <c r="M113" s="14" t="s">
        <v>173</v>
      </c>
      <c r="R113" s="7">
        <v>1719</v>
      </c>
      <c r="S113" s="24">
        <f t="shared" si="4"/>
        <v>928.25999999999988</v>
      </c>
      <c r="T113" s="6">
        <v>991</v>
      </c>
    </row>
    <row r="114" spans="1:20" x14ac:dyDescent="0.2">
      <c r="A114" s="8">
        <v>30257</v>
      </c>
      <c r="B114" s="6" t="s">
        <v>963</v>
      </c>
      <c r="C114" t="s">
        <v>27</v>
      </c>
      <c r="D114" s="16" t="s">
        <v>169</v>
      </c>
      <c r="E114" s="7" t="s">
        <v>1260</v>
      </c>
      <c r="F114" s="6" t="str">
        <f t="shared" si="5"/>
        <v/>
      </c>
      <c r="G114" s="7" t="s">
        <v>14</v>
      </c>
      <c r="H114" s="7" t="s">
        <v>9</v>
      </c>
      <c r="I114" s="7" t="s">
        <v>10</v>
      </c>
      <c r="J114" s="24">
        <v>1002.8199999999999</v>
      </c>
      <c r="K114" s="9" t="s">
        <v>22</v>
      </c>
      <c r="M114" s="14" t="s">
        <v>173</v>
      </c>
      <c r="R114" s="7">
        <v>1743</v>
      </c>
      <c r="S114" s="24">
        <f t="shared" si="4"/>
        <v>941.22</v>
      </c>
      <c r="T114" s="6">
        <v>991</v>
      </c>
    </row>
    <row r="115" spans="1:20" x14ac:dyDescent="0.2">
      <c r="A115" s="8">
        <v>30268</v>
      </c>
      <c r="B115" s="6" t="s">
        <v>963</v>
      </c>
      <c r="C115" t="s">
        <v>27</v>
      </c>
      <c r="D115" s="16" t="s">
        <v>169</v>
      </c>
      <c r="E115" s="7" t="s">
        <v>1260</v>
      </c>
      <c r="F115" s="6" t="str">
        <f t="shared" si="5"/>
        <v/>
      </c>
      <c r="G115" s="7" t="s">
        <v>15</v>
      </c>
      <c r="H115" s="7" t="s">
        <v>9</v>
      </c>
      <c r="I115" s="7" t="s">
        <v>10</v>
      </c>
      <c r="J115" s="24">
        <v>1150.78</v>
      </c>
      <c r="K115" s="9" t="s">
        <v>22</v>
      </c>
      <c r="M115" s="14" t="s">
        <v>173</v>
      </c>
      <c r="R115" s="7">
        <v>2017</v>
      </c>
      <c r="S115" s="24">
        <f t="shared" si="4"/>
        <v>1089.18</v>
      </c>
      <c r="T115" s="6">
        <v>991</v>
      </c>
    </row>
    <row r="116" spans="1:20" x14ac:dyDescent="0.2">
      <c r="A116" s="8">
        <v>30279</v>
      </c>
      <c r="B116" s="6" t="s">
        <v>963</v>
      </c>
      <c r="C116" t="s">
        <v>27</v>
      </c>
      <c r="D116" s="16" t="s">
        <v>169</v>
      </c>
      <c r="E116" s="7" t="s">
        <v>1260</v>
      </c>
      <c r="F116" s="6" t="str">
        <f t="shared" si="5"/>
        <v/>
      </c>
      <c r="G116" s="7" t="s">
        <v>16</v>
      </c>
      <c r="H116" s="7" t="s">
        <v>9</v>
      </c>
      <c r="I116" s="7" t="s">
        <v>10</v>
      </c>
      <c r="J116" s="24">
        <v>1910.0199999999998</v>
      </c>
      <c r="K116" s="9" t="s">
        <v>22</v>
      </c>
      <c r="M116" s="14" t="s">
        <v>173</v>
      </c>
      <c r="R116" s="7">
        <v>3423</v>
      </c>
      <c r="S116" s="24">
        <f t="shared" si="4"/>
        <v>1848.4199999999998</v>
      </c>
      <c r="T116" s="6">
        <v>991</v>
      </c>
    </row>
    <row r="117" spans="1:20" x14ac:dyDescent="0.2">
      <c r="A117" s="8">
        <v>30236</v>
      </c>
      <c r="B117" s="6" t="s">
        <v>963</v>
      </c>
      <c r="C117" t="s">
        <v>27</v>
      </c>
      <c r="D117" s="16" t="s">
        <v>170</v>
      </c>
      <c r="E117" s="7" t="s">
        <v>1259</v>
      </c>
      <c r="F117" s="6" t="str">
        <f t="shared" si="5"/>
        <v/>
      </c>
      <c r="G117" s="7" t="s">
        <v>12</v>
      </c>
      <c r="H117" s="7" t="s">
        <v>9</v>
      </c>
      <c r="I117" s="7" t="s">
        <v>10</v>
      </c>
      <c r="J117" s="48">
        <v>704.19999999999993</v>
      </c>
      <c r="K117" s="9" t="s">
        <v>22</v>
      </c>
      <c r="M117" s="14" t="s">
        <v>173</v>
      </c>
      <c r="R117" s="7">
        <v>119</v>
      </c>
      <c r="S117" s="24">
        <f t="shared" si="4"/>
        <v>64.259999999999991</v>
      </c>
      <c r="T117" s="6">
        <v>805</v>
      </c>
    </row>
    <row r="118" spans="1:20" x14ac:dyDescent="0.2">
      <c r="A118" s="8">
        <v>30136</v>
      </c>
      <c r="B118" s="6" t="s">
        <v>963</v>
      </c>
      <c r="C118" t="s">
        <v>27</v>
      </c>
      <c r="D118" s="16" t="s">
        <v>170</v>
      </c>
      <c r="E118" s="7" t="s">
        <v>1259</v>
      </c>
      <c r="F118" s="6" t="str">
        <f t="shared" si="5"/>
        <v/>
      </c>
      <c r="G118" s="7" t="s">
        <v>1313</v>
      </c>
      <c r="H118" s="7" t="s">
        <v>9</v>
      </c>
      <c r="I118" s="7" t="s">
        <v>10</v>
      </c>
      <c r="J118" s="24">
        <v>707.9799999999999</v>
      </c>
      <c r="K118" s="9" t="s">
        <v>22</v>
      </c>
      <c r="M118" s="14" t="s">
        <v>173</v>
      </c>
      <c r="R118" s="7">
        <v>1197</v>
      </c>
      <c r="S118" s="24">
        <f t="shared" si="4"/>
        <v>646.38</v>
      </c>
      <c r="T118" s="6">
        <v>805</v>
      </c>
    </row>
    <row r="119" spans="1:20" x14ac:dyDescent="0.2">
      <c r="A119" s="8">
        <v>30247</v>
      </c>
      <c r="B119" s="6" t="s">
        <v>963</v>
      </c>
      <c r="C119" t="s">
        <v>27</v>
      </c>
      <c r="D119" s="16" t="s">
        <v>170</v>
      </c>
      <c r="E119" s="7" t="s">
        <v>1259</v>
      </c>
      <c r="F119" s="6" t="str">
        <f t="shared" si="5"/>
        <v/>
      </c>
      <c r="G119" s="7" t="s">
        <v>13</v>
      </c>
      <c r="H119" s="7" t="s">
        <v>9</v>
      </c>
      <c r="I119" s="7" t="s">
        <v>10</v>
      </c>
      <c r="J119" s="24">
        <v>756.04</v>
      </c>
      <c r="K119" s="9" t="s">
        <v>22</v>
      </c>
      <c r="M119" s="14" t="s">
        <v>173</v>
      </c>
      <c r="R119" s="7">
        <v>1286</v>
      </c>
      <c r="S119" s="24">
        <f t="shared" si="4"/>
        <v>694.44</v>
      </c>
      <c r="T119" s="6">
        <v>805</v>
      </c>
    </row>
    <row r="120" spans="1:20" x14ac:dyDescent="0.2">
      <c r="A120" s="8">
        <v>30147</v>
      </c>
      <c r="B120" s="6" t="s">
        <v>963</v>
      </c>
      <c r="C120" t="s">
        <v>27</v>
      </c>
      <c r="D120" s="16" t="s">
        <v>170</v>
      </c>
      <c r="E120" s="7" t="s">
        <v>1259</v>
      </c>
      <c r="F120" s="6" t="str">
        <f t="shared" si="5"/>
        <v/>
      </c>
      <c r="G120" s="7" t="s">
        <v>1314</v>
      </c>
      <c r="H120" s="7" t="s">
        <v>9</v>
      </c>
      <c r="I120" s="7" t="s">
        <v>10</v>
      </c>
      <c r="J120" s="24">
        <v>732.81999999999994</v>
      </c>
      <c r="K120" s="9" t="s">
        <v>22</v>
      </c>
      <c r="M120" s="14" t="s">
        <v>173</v>
      </c>
      <c r="R120" s="7">
        <v>1243</v>
      </c>
      <c r="S120" s="24">
        <f t="shared" si="4"/>
        <v>671.22</v>
      </c>
      <c r="T120" s="6">
        <v>805</v>
      </c>
    </row>
    <row r="121" spans="1:20" x14ac:dyDescent="0.2">
      <c r="A121" s="8">
        <v>30258</v>
      </c>
      <c r="B121" s="6" t="s">
        <v>963</v>
      </c>
      <c r="C121" t="s">
        <v>27</v>
      </c>
      <c r="D121" s="16" t="s">
        <v>170</v>
      </c>
      <c r="E121" s="7" t="s">
        <v>1259</v>
      </c>
      <c r="F121" s="6" t="str">
        <f t="shared" si="5"/>
        <v/>
      </c>
      <c r="G121" s="7" t="s">
        <v>14</v>
      </c>
      <c r="H121" s="7" t="s">
        <v>9</v>
      </c>
      <c r="I121" s="7" t="s">
        <v>10</v>
      </c>
      <c r="J121" s="24">
        <v>906.69999999999993</v>
      </c>
      <c r="K121" s="9" t="s">
        <v>22</v>
      </c>
      <c r="M121" s="14" t="s">
        <v>173</v>
      </c>
      <c r="R121" s="7">
        <v>1565</v>
      </c>
      <c r="S121" s="24">
        <f t="shared" si="4"/>
        <v>845.1</v>
      </c>
      <c r="T121" s="6">
        <v>805</v>
      </c>
    </row>
    <row r="122" spans="1:20" x14ac:dyDescent="0.2">
      <c r="A122" s="8">
        <v>30269</v>
      </c>
      <c r="B122" s="6" t="s">
        <v>963</v>
      </c>
      <c r="C122" t="s">
        <v>27</v>
      </c>
      <c r="D122" s="16" t="s">
        <v>170</v>
      </c>
      <c r="E122" s="7" t="s">
        <v>1259</v>
      </c>
      <c r="F122" s="6" t="str">
        <f t="shared" si="5"/>
        <v/>
      </c>
      <c r="G122" s="7" t="s">
        <v>15</v>
      </c>
      <c r="H122" s="7" t="s">
        <v>9</v>
      </c>
      <c r="I122" s="7" t="s">
        <v>10</v>
      </c>
      <c r="J122" s="24">
        <v>953.67999999999984</v>
      </c>
      <c r="K122" s="9" t="s">
        <v>22</v>
      </c>
      <c r="M122" s="14" t="s">
        <v>173</v>
      </c>
      <c r="R122" s="7">
        <v>1652</v>
      </c>
      <c r="S122" s="24">
        <f t="shared" si="4"/>
        <v>892.07999999999993</v>
      </c>
      <c r="T122" s="6">
        <v>805</v>
      </c>
    </row>
    <row r="123" spans="1:20" x14ac:dyDescent="0.2">
      <c r="A123" s="8">
        <v>30280</v>
      </c>
      <c r="B123" s="6" t="s">
        <v>963</v>
      </c>
      <c r="C123" t="s">
        <v>27</v>
      </c>
      <c r="D123" s="16" t="s">
        <v>170</v>
      </c>
      <c r="E123" s="7" t="s">
        <v>1259</v>
      </c>
      <c r="F123" s="6" t="str">
        <f t="shared" si="5"/>
        <v/>
      </c>
      <c r="G123" s="7" t="s">
        <v>16</v>
      </c>
      <c r="H123" s="7" t="s">
        <v>9</v>
      </c>
      <c r="I123" s="7" t="s">
        <v>10</v>
      </c>
      <c r="J123" s="24">
        <v>1587.1</v>
      </c>
      <c r="K123" s="9" t="s">
        <v>22</v>
      </c>
      <c r="M123" s="14" t="s">
        <v>173</v>
      </c>
      <c r="R123" s="7">
        <v>2825</v>
      </c>
      <c r="S123" s="24">
        <f t="shared" si="4"/>
        <v>1525.5</v>
      </c>
      <c r="T123" s="6">
        <v>805</v>
      </c>
    </row>
    <row r="124" spans="1:20" x14ac:dyDescent="0.2">
      <c r="A124" s="8">
        <v>30237</v>
      </c>
      <c r="B124" s="6" t="s">
        <v>963</v>
      </c>
      <c r="C124" t="s">
        <v>27</v>
      </c>
      <c r="D124" s="16" t="s">
        <v>170</v>
      </c>
      <c r="E124" s="7" t="s">
        <v>1260</v>
      </c>
      <c r="F124" s="6" t="str">
        <f t="shared" si="5"/>
        <v/>
      </c>
      <c r="G124" s="7" t="s">
        <v>12</v>
      </c>
      <c r="H124" s="7" t="s">
        <v>9</v>
      </c>
      <c r="I124" s="7" t="s">
        <v>10</v>
      </c>
      <c r="J124" s="24">
        <v>955.8399999999998</v>
      </c>
      <c r="K124" s="9" t="s">
        <v>22</v>
      </c>
      <c r="M124" s="14" t="s">
        <v>173</v>
      </c>
      <c r="R124" s="7">
        <v>1656</v>
      </c>
      <c r="S124" s="24">
        <f t="shared" si="4"/>
        <v>894.2399999999999</v>
      </c>
      <c r="T124" s="6">
        <v>991</v>
      </c>
    </row>
    <row r="125" spans="1:20" x14ac:dyDescent="0.2">
      <c r="A125" s="8">
        <v>30137</v>
      </c>
      <c r="B125" s="6" t="s">
        <v>963</v>
      </c>
      <c r="C125" t="s">
        <v>27</v>
      </c>
      <c r="D125" s="16" t="s">
        <v>170</v>
      </c>
      <c r="E125" s="7" t="s">
        <v>1260</v>
      </c>
      <c r="F125" s="6" t="str">
        <f t="shared" si="5"/>
        <v/>
      </c>
      <c r="G125" s="7" t="s">
        <v>1313</v>
      </c>
      <c r="H125" s="7" t="s">
        <v>9</v>
      </c>
      <c r="I125" s="7" t="s">
        <v>10</v>
      </c>
      <c r="J125" s="24">
        <v>955.8399999999998</v>
      </c>
      <c r="K125" s="9" t="s">
        <v>22</v>
      </c>
      <c r="M125" s="14" t="s">
        <v>173</v>
      </c>
      <c r="R125" s="7">
        <v>1656</v>
      </c>
      <c r="S125" s="24">
        <f t="shared" si="4"/>
        <v>894.2399999999999</v>
      </c>
      <c r="T125" s="6">
        <v>991</v>
      </c>
    </row>
    <row r="126" spans="1:20" x14ac:dyDescent="0.2">
      <c r="A126" s="8">
        <v>30248</v>
      </c>
      <c r="B126" s="6" t="s">
        <v>963</v>
      </c>
      <c r="C126" t="s">
        <v>27</v>
      </c>
      <c r="D126" s="16" t="s">
        <v>170</v>
      </c>
      <c r="E126" s="7" t="s">
        <v>1260</v>
      </c>
      <c r="F126" s="6" t="str">
        <f t="shared" si="5"/>
        <v/>
      </c>
      <c r="G126" s="7" t="s">
        <v>13</v>
      </c>
      <c r="H126" s="7" t="s">
        <v>9</v>
      </c>
      <c r="I126" s="7" t="s">
        <v>10</v>
      </c>
      <c r="J126" s="24">
        <v>989.85999999999979</v>
      </c>
      <c r="K126" s="9" t="s">
        <v>22</v>
      </c>
      <c r="M126" s="14" t="s">
        <v>173</v>
      </c>
      <c r="R126" s="7">
        <v>1719</v>
      </c>
      <c r="S126" s="24">
        <f t="shared" si="4"/>
        <v>928.25999999999988</v>
      </c>
      <c r="T126" s="6">
        <v>991</v>
      </c>
    </row>
    <row r="127" spans="1:20" x14ac:dyDescent="0.2">
      <c r="A127" s="8">
        <v>30148</v>
      </c>
      <c r="B127" s="6" t="s">
        <v>963</v>
      </c>
      <c r="C127" t="s">
        <v>27</v>
      </c>
      <c r="D127" s="16" t="s">
        <v>170</v>
      </c>
      <c r="E127" s="7" t="s">
        <v>1260</v>
      </c>
      <c r="F127" s="6" t="str">
        <f t="shared" si="5"/>
        <v/>
      </c>
      <c r="G127" s="7" t="s">
        <v>1314</v>
      </c>
      <c r="H127" s="7" t="s">
        <v>9</v>
      </c>
      <c r="I127" s="7" t="s">
        <v>10</v>
      </c>
      <c r="J127" s="24">
        <v>989.85999999999979</v>
      </c>
      <c r="K127" s="9" t="s">
        <v>22</v>
      </c>
      <c r="M127" s="14" t="s">
        <v>173</v>
      </c>
      <c r="R127" s="7">
        <v>1719</v>
      </c>
      <c r="S127" s="24">
        <f t="shared" si="4"/>
        <v>928.25999999999988</v>
      </c>
      <c r="T127" s="6">
        <v>991</v>
      </c>
    </row>
    <row r="128" spans="1:20" x14ac:dyDescent="0.2">
      <c r="A128" s="8">
        <v>30259</v>
      </c>
      <c r="B128" s="6" t="s">
        <v>963</v>
      </c>
      <c r="C128" t="s">
        <v>27</v>
      </c>
      <c r="D128" s="16" t="s">
        <v>170</v>
      </c>
      <c r="E128" s="7" t="s">
        <v>1260</v>
      </c>
      <c r="F128" s="6" t="str">
        <f t="shared" si="5"/>
        <v/>
      </c>
      <c r="G128" s="7" t="s">
        <v>14</v>
      </c>
      <c r="H128" s="7" t="s">
        <v>9</v>
      </c>
      <c r="I128" s="7" t="s">
        <v>10</v>
      </c>
      <c r="J128" s="24">
        <v>1086.52</v>
      </c>
      <c r="K128" s="9" t="s">
        <v>22</v>
      </c>
      <c r="M128" s="14" t="s">
        <v>173</v>
      </c>
      <c r="R128" s="7">
        <v>1898</v>
      </c>
      <c r="S128" s="24">
        <f t="shared" si="4"/>
        <v>1024.92</v>
      </c>
      <c r="T128" s="6">
        <v>991</v>
      </c>
    </row>
    <row r="129" spans="1:20" x14ac:dyDescent="0.2">
      <c r="A129" s="8">
        <v>30270</v>
      </c>
      <c r="B129" s="6" t="s">
        <v>963</v>
      </c>
      <c r="C129" t="s">
        <v>27</v>
      </c>
      <c r="D129" s="16" t="s">
        <v>170</v>
      </c>
      <c r="E129" s="7" t="s">
        <v>1260</v>
      </c>
      <c r="F129" s="6" t="str">
        <f t="shared" si="5"/>
        <v/>
      </c>
      <c r="G129" s="7" t="s">
        <v>15</v>
      </c>
      <c r="H129" s="7" t="s">
        <v>9</v>
      </c>
      <c r="I129" s="7" t="s">
        <v>10</v>
      </c>
      <c r="J129" s="24">
        <v>1150.78</v>
      </c>
      <c r="K129" s="9" t="s">
        <v>22</v>
      </c>
      <c r="M129" s="14" t="s">
        <v>173</v>
      </c>
      <c r="R129" s="7">
        <v>2017</v>
      </c>
      <c r="S129" s="24">
        <f t="shared" si="4"/>
        <v>1089.18</v>
      </c>
      <c r="T129" s="6">
        <v>991</v>
      </c>
    </row>
    <row r="130" spans="1:20" x14ac:dyDescent="0.2">
      <c r="A130" s="8">
        <v>30281</v>
      </c>
      <c r="B130" s="6" t="s">
        <v>963</v>
      </c>
      <c r="C130" t="s">
        <v>27</v>
      </c>
      <c r="D130" s="16" t="s">
        <v>170</v>
      </c>
      <c r="E130" s="7" t="s">
        <v>1260</v>
      </c>
      <c r="F130" s="6" t="str">
        <f t="shared" si="5"/>
        <v/>
      </c>
      <c r="G130" s="7" t="s">
        <v>16</v>
      </c>
      <c r="H130" s="7" t="s">
        <v>9</v>
      </c>
      <c r="I130" s="7" t="s">
        <v>10</v>
      </c>
      <c r="J130" s="24">
        <v>1910.0199999999998</v>
      </c>
      <c r="K130" s="9" t="s">
        <v>22</v>
      </c>
      <c r="M130" s="14" t="s">
        <v>173</v>
      </c>
      <c r="R130" s="7">
        <v>3423</v>
      </c>
      <c r="S130" s="24">
        <f t="shared" si="4"/>
        <v>1848.4199999999998</v>
      </c>
      <c r="T130" s="6">
        <v>991</v>
      </c>
    </row>
    <row r="131" spans="1:20" x14ac:dyDescent="0.2">
      <c r="A131" s="8">
        <v>30238</v>
      </c>
      <c r="B131" s="6" t="s">
        <v>963</v>
      </c>
      <c r="C131" t="s">
        <v>27</v>
      </c>
      <c r="D131" s="24" t="s">
        <v>171</v>
      </c>
      <c r="E131" s="7" t="s">
        <v>1261</v>
      </c>
      <c r="F131" s="6" t="str">
        <f t="shared" si="5"/>
        <v/>
      </c>
      <c r="G131" s="7" t="s">
        <v>12</v>
      </c>
      <c r="H131" s="7" t="s">
        <v>9</v>
      </c>
      <c r="I131" s="7" t="s">
        <v>10</v>
      </c>
      <c r="J131" s="24">
        <v>730.65999999999985</v>
      </c>
      <c r="K131" s="9" t="s">
        <v>22</v>
      </c>
      <c r="M131" s="14" t="s">
        <v>173</v>
      </c>
      <c r="R131" s="7">
        <v>1239</v>
      </c>
      <c r="S131" s="24">
        <f t="shared" ref="S131:S151" si="6">IF(I131="Standard", R131*0.7*0.9, IF(I131="Sur mesure", R131*0.6*0.9, "Valeur non reconnue"))</f>
        <v>669.06</v>
      </c>
      <c r="T131" s="6">
        <v>890</v>
      </c>
    </row>
    <row r="132" spans="1:20" x14ac:dyDescent="0.2">
      <c r="A132" s="8">
        <v>30138</v>
      </c>
      <c r="B132" s="6" t="s">
        <v>963</v>
      </c>
      <c r="C132" t="s">
        <v>27</v>
      </c>
      <c r="D132" s="24" t="s">
        <v>171</v>
      </c>
      <c r="E132" s="7" t="s">
        <v>1261</v>
      </c>
      <c r="F132" s="6" t="str">
        <f t="shared" si="5"/>
        <v/>
      </c>
      <c r="G132" s="7" t="s">
        <v>1313</v>
      </c>
      <c r="H132" s="7" t="s">
        <v>9</v>
      </c>
      <c r="I132" s="7" t="s">
        <v>10</v>
      </c>
      <c r="J132" s="24">
        <v>733.9</v>
      </c>
      <c r="K132" s="9" t="s">
        <v>22</v>
      </c>
      <c r="M132" s="14" t="s">
        <v>173</v>
      </c>
      <c r="R132" s="7">
        <v>1245</v>
      </c>
      <c r="S132" s="24">
        <f t="shared" si="6"/>
        <v>672.30000000000007</v>
      </c>
      <c r="T132" s="6">
        <v>890</v>
      </c>
    </row>
    <row r="133" spans="1:20" x14ac:dyDescent="0.2">
      <c r="A133" s="8">
        <v>30249</v>
      </c>
      <c r="B133" s="6" t="s">
        <v>963</v>
      </c>
      <c r="C133" t="s">
        <v>27</v>
      </c>
      <c r="D133" s="24" t="s">
        <v>171</v>
      </c>
      <c r="E133" s="7" t="s">
        <v>1261</v>
      </c>
      <c r="F133" s="6" t="str">
        <f t="shared" si="5"/>
        <v/>
      </c>
      <c r="G133" s="7" t="s">
        <v>13</v>
      </c>
      <c r="H133" s="7" t="s">
        <v>9</v>
      </c>
      <c r="I133" s="7" t="s">
        <v>10</v>
      </c>
      <c r="J133" s="24">
        <v>781.41999999999985</v>
      </c>
      <c r="K133" s="9" t="s">
        <v>22</v>
      </c>
      <c r="M133" s="14" t="s">
        <v>173</v>
      </c>
      <c r="R133" s="7">
        <v>1333</v>
      </c>
      <c r="S133" s="24">
        <f t="shared" si="6"/>
        <v>719.81999999999994</v>
      </c>
      <c r="T133" s="6">
        <v>890</v>
      </c>
    </row>
    <row r="134" spans="1:20" x14ac:dyDescent="0.2">
      <c r="A134" s="8">
        <v>30149</v>
      </c>
      <c r="B134" s="6" t="s">
        <v>963</v>
      </c>
      <c r="C134" t="s">
        <v>27</v>
      </c>
      <c r="D134" s="24" t="s">
        <v>171</v>
      </c>
      <c r="E134" s="7" t="s">
        <v>1261</v>
      </c>
      <c r="F134" s="6" t="str">
        <f t="shared" si="5"/>
        <v/>
      </c>
      <c r="G134" s="7" t="s">
        <v>1314</v>
      </c>
      <c r="H134" s="7" t="s">
        <v>9</v>
      </c>
      <c r="I134" s="7" t="s">
        <v>10</v>
      </c>
      <c r="J134" s="24">
        <v>757.11999999999989</v>
      </c>
      <c r="K134" s="9" t="s">
        <v>22</v>
      </c>
      <c r="M134" s="14" t="s">
        <v>173</v>
      </c>
      <c r="R134" s="7">
        <v>1288</v>
      </c>
      <c r="S134" s="24">
        <f t="shared" si="6"/>
        <v>695.52</v>
      </c>
      <c r="T134" s="6">
        <v>890</v>
      </c>
    </row>
    <row r="135" spans="1:20" x14ac:dyDescent="0.2">
      <c r="A135" s="8">
        <v>30260</v>
      </c>
      <c r="B135" s="6" t="s">
        <v>963</v>
      </c>
      <c r="C135" t="s">
        <v>27</v>
      </c>
      <c r="D135" s="24" t="s">
        <v>171</v>
      </c>
      <c r="E135" s="7" t="s">
        <v>1261</v>
      </c>
      <c r="F135" s="6" t="str">
        <f t="shared" si="5"/>
        <v/>
      </c>
      <c r="G135" s="7" t="s">
        <v>14</v>
      </c>
      <c r="H135" s="7" t="s">
        <v>9</v>
      </c>
      <c r="I135" s="7" t="s">
        <v>10</v>
      </c>
      <c r="J135" s="24">
        <v>997.95999999999981</v>
      </c>
      <c r="K135" s="9" t="s">
        <v>22</v>
      </c>
      <c r="M135" s="14" t="s">
        <v>173</v>
      </c>
      <c r="R135" s="7">
        <v>1734</v>
      </c>
      <c r="S135" s="24">
        <f t="shared" si="6"/>
        <v>936.3599999999999</v>
      </c>
      <c r="T135" s="6">
        <v>890</v>
      </c>
    </row>
    <row r="136" spans="1:20" x14ac:dyDescent="0.2">
      <c r="A136" s="8">
        <v>30271</v>
      </c>
      <c r="B136" s="6" t="s">
        <v>963</v>
      </c>
      <c r="C136" t="s">
        <v>27</v>
      </c>
      <c r="D136" s="24" t="s">
        <v>171</v>
      </c>
      <c r="E136" s="7" t="s">
        <v>1261</v>
      </c>
      <c r="F136" s="6" t="str">
        <f t="shared" si="5"/>
        <v/>
      </c>
      <c r="G136" s="7" t="s">
        <v>15</v>
      </c>
      <c r="H136" s="7" t="s">
        <v>9</v>
      </c>
      <c r="I136" s="7" t="s">
        <v>10</v>
      </c>
      <c r="J136" s="24">
        <v>1049.2599999999998</v>
      </c>
      <c r="K136" s="9" t="s">
        <v>22</v>
      </c>
      <c r="M136" s="14" t="s">
        <v>173</v>
      </c>
      <c r="R136" s="7">
        <v>1829</v>
      </c>
      <c r="S136" s="24">
        <f t="shared" si="6"/>
        <v>987.65999999999985</v>
      </c>
      <c r="T136" s="6">
        <v>890</v>
      </c>
    </row>
    <row r="137" spans="1:20" x14ac:dyDescent="0.2">
      <c r="A137" s="8">
        <v>30282</v>
      </c>
      <c r="B137" s="6" t="s">
        <v>963</v>
      </c>
      <c r="C137" t="s">
        <v>27</v>
      </c>
      <c r="D137" s="24" t="s">
        <v>171</v>
      </c>
      <c r="E137" s="7" t="s">
        <v>1261</v>
      </c>
      <c r="F137" s="6" t="str">
        <f t="shared" si="5"/>
        <v/>
      </c>
      <c r="G137" s="7" t="s">
        <v>16</v>
      </c>
      <c r="H137" s="7" t="s">
        <v>9</v>
      </c>
      <c r="I137" s="7" t="s">
        <v>10</v>
      </c>
      <c r="J137" s="24">
        <v>1756.6599999999999</v>
      </c>
      <c r="K137" s="9" t="s">
        <v>22</v>
      </c>
      <c r="M137" s="14" t="s">
        <v>173</v>
      </c>
      <c r="R137" s="7">
        <v>3139</v>
      </c>
      <c r="S137" s="24">
        <f t="shared" si="6"/>
        <v>1695.06</v>
      </c>
      <c r="T137" s="6">
        <v>890</v>
      </c>
    </row>
    <row r="138" spans="1:20" x14ac:dyDescent="0.2">
      <c r="A138" s="8">
        <v>30239</v>
      </c>
      <c r="B138" s="6" t="s">
        <v>963</v>
      </c>
      <c r="C138" t="s">
        <v>27</v>
      </c>
      <c r="D138" s="24" t="s">
        <v>171</v>
      </c>
      <c r="E138" s="7" t="s">
        <v>1260</v>
      </c>
      <c r="F138" s="6" t="str">
        <f t="shared" si="5"/>
        <v/>
      </c>
      <c r="G138" s="7" t="s">
        <v>12</v>
      </c>
      <c r="H138" s="7" t="s">
        <v>9</v>
      </c>
      <c r="I138" s="7" t="s">
        <v>10</v>
      </c>
      <c r="J138" s="24">
        <v>955.8399999999998</v>
      </c>
      <c r="K138" s="9" t="s">
        <v>22</v>
      </c>
      <c r="M138" s="14" t="s">
        <v>173</v>
      </c>
      <c r="R138" s="7">
        <v>1656</v>
      </c>
      <c r="S138" s="24">
        <f t="shared" si="6"/>
        <v>894.2399999999999</v>
      </c>
      <c r="T138" s="6">
        <v>991</v>
      </c>
    </row>
    <row r="139" spans="1:20" x14ac:dyDescent="0.2">
      <c r="A139" s="8">
        <v>30139</v>
      </c>
      <c r="B139" s="6" t="s">
        <v>963</v>
      </c>
      <c r="C139" t="s">
        <v>27</v>
      </c>
      <c r="D139" s="24" t="s">
        <v>171</v>
      </c>
      <c r="E139" s="7" t="s">
        <v>1260</v>
      </c>
      <c r="F139" s="6" t="str">
        <f t="shared" si="5"/>
        <v/>
      </c>
      <c r="G139" s="7" t="s">
        <v>1313</v>
      </c>
      <c r="H139" s="7" t="s">
        <v>9</v>
      </c>
      <c r="I139" s="7" t="s">
        <v>10</v>
      </c>
      <c r="J139" s="24">
        <v>955.8399999999998</v>
      </c>
      <c r="K139" s="9" t="s">
        <v>22</v>
      </c>
      <c r="M139" s="14" t="s">
        <v>173</v>
      </c>
      <c r="R139" s="7">
        <v>1656</v>
      </c>
      <c r="S139" s="24">
        <f t="shared" si="6"/>
        <v>894.2399999999999</v>
      </c>
      <c r="T139" s="6">
        <v>991</v>
      </c>
    </row>
    <row r="140" spans="1:20" x14ac:dyDescent="0.2">
      <c r="A140" s="8">
        <v>30250</v>
      </c>
      <c r="B140" s="6" t="s">
        <v>963</v>
      </c>
      <c r="C140" t="s">
        <v>27</v>
      </c>
      <c r="D140" s="24" t="s">
        <v>171</v>
      </c>
      <c r="E140" s="7" t="s">
        <v>1260</v>
      </c>
      <c r="F140" s="6" t="str">
        <f t="shared" ref="F140:F151" si="7">IF(E140="Max. 800",800,
   IF(E140="Max. 890",890,
      IF(E140="Max. 990",990,
         IF(LEFT(E140,4)="Sup.", RIGHT(D140,LEN(D140)-SEARCH("- ",D140)-1), ""))))</f>
        <v/>
      </c>
      <c r="G140" s="7" t="s">
        <v>13</v>
      </c>
      <c r="H140" s="7" t="s">
        <v>9</v>
      </c>
      <c r="I140" s="7" t="s">
        <v>10</v>
      </c>
      <c r="J140" s="24">
        <v>989.85999999999979</v>
      </c>
      <c r="K140" s="9" t="s">
        <v>22</v>
      </c>
      <c r="M140" s="14" t="s">
        <v>173</v>
      </c>
      <c r="R140" s="7">
        <v>1719</v>
      </c>
      <c r="S140" s="24">
        <f t="shared" si="6"/>
        <v>928.25999999999988</v>
      </c>
      <c r="T140" s="6">
        <v>991</v>
      </c>
    </row>
    <row r="141" spans="1:20" x14ac:dyDescent="0.2">
      <c r="A141" s="8">
        <v>30150</v>
      </c>
      <c r="B141" s="6" t="s">
        <v>963</v>
      </c>
      <c r="C141" t="s">
        <v>27</v>
      </c>
      <c r="D141" s="24" t="s">
        <v>171</v>
      </c>
      <c r="E141" s="7" t="s">
        <v>1260</v>
      </c>
      <c r="F141" s="6" t="str">
        <f t="shared" si="7"/>
        <v/>
      </c>
      <c r="G141" s="7" t="s">
        <v>1314</v>
      </c>
      <c r="H141" s="7" t="s">
        <v>9</v>
      </c>
      <c r="I141" s="7" t="s">
        <v>10</v>
      </c>
      <c r="J141" s="24">
        <v>989.85999999999979</v>
      </c>
      <c r="K141" s="9" t="s">
        <v>22</v>
      </c>
      <c r="M141" s="14" t="s">
        <v>173</v>
      </c>
      <c r="R141" s="7">
        <v>1719</v>
      </c>
      <c r="S141" s="24">
        <f t="shared" si="6"/>
        <v>928.25999999999988</v>
      </c>
      <c r="T141" s="6">
        <v>991</v>
      </c>
    </row>
    <row r="142" spans="1:20" x14ac:dyDescent="0.2">
      <c r="A142" s="8">
        <v>30261</v>
      </c>
      <c r="B142" s="6" t="s">
        <v>963</v>
      </c>
      <c r="C142" t="s">
        <v>27</v>
      </c>
      <c r="D142" s="24" t="s">
        <v>171</v>
      </c>
      <c r="E142" s="7" t="s">
        <v>1260</v>
      </c>
      <c r="F142" s="6" t="str">
        <f t="shared" si="7"/>
        <v/>
      </c>
      <c r="G142" s="7" t="s">
        <v>14</v>
      </c>
      <c r="H142" s="7" t="s">
        <v>9</v>
      </c>
      <c r="I142" s="7" t="s">
        <v>10</v>
      </c>
      <c r="J142" s="24">
        <v>1056.28</v>
      </c>
      <c r="K142" s="9" t="s">
        <v>22</v>
      </c>
      <c r="M142" s="14" t="s">
        <v>173</v>
      </c>
      <c r="R142" s="7">
        <v>1842</v>
      </c>
      <c r="S142" s="24">
        <f t="shared" si="6"/>
        <v>994.68000000000006</v>
      </c>
      <c r="T142" s="6">
        <v>991</v>
      </c>
    </row>
    <row r="143" spans="1:20" x14ac:dyDescent="0.2">
      <c r="A143" s="8">
        <v>30272</v>
      </c>
      <c r="B143" s="6" t="s">
        <v>963</v>
      </c>
      <c r="C143" t="s">
        <v>27</v>
      </c>
      <c r="D143" s="24" t="s">
        <v>171</v>
      </c>
      <c r="E143" s="7" t="s">
        <v>1260</v>
      </c>
      <c r="F143" s="6" t="str">
        <f t="shared" si="7"/>
        <v/>
      </c>
      <c r="G143" s="7" t="s">
        <v>15</v>
      </c>
      <c r="H143" s="7" t="s">
        <v>9</v>
      </c>
      <c r="I143" s="7" t="s">
        <v>10</v>
      </c>
      <c r="J143" s="24">
        <v>1150.78</v>
      </c>
      <c r="K143" s="9" t="s">
        <v>22</v>
      </c>
      <c r="M143" s="14" t="s">
        <v>173</v>
      </c>
      <c r="R143" s="7">
        <v>2017</v>
      </c>
      <c r="S143" s="24">
        <f t="shared" si="6"/>
        <v>1089.18</v>
      </c>
      <c r="T143" s="6">
        <v>991</v>
      </c>
    </row>
    <row r="144" spans="1:20" x14ac:dyDescent="0.2">
      <c r="A144" s="8">
        <v>30283</v>
      </c>
      <c r="B144" s="6" t="s">
        <v>963</v>
      </c>
      <c r="C144" t="s">
        <v>27</v>
      </c>
      <c r="D144" s="24" t="s">
        <v>171</v>
      </c>
      <c r="E144" s="7" t="s">
        <v>1260</v>
      </c>
      <c r="F144" s="6" t="str">
        <f t="shared" si="7"/>
        <v/>
      </c>
      <c r="G144" s="7" t="s">
        <v>16</v>
      </c>
      <c r="H144" s="7" t="s">
        <v>9</v>
      </c>
      <c r="I144" s="7" t="s">
        <v>10</v>
      </c>
      <c r="J144" s="24">
        <v>1910.0199999999998</v>
      </c>
      <c r="K144" s="9" t="s">
        <v>22</v>
      </c>
      <c r="M144" s="14" t="s">
        <v>173</v>
      </c>
      <c r="R144" s="7">
        <v>3423</v>
      </c>
      <c r="S144" s="24">
        <f t="shared" si="6"/>
        <v>1848.4199999999998</v>
      </c>
      <c r="T144" s="6">
        <v>991</v>
      </c>
    </row>
    <row r="145" spans="1:20" x14ac:dyDescent="0.2">
      <c r="A145" s="8">
        <v>30240</v>
      </c>
      <c r="B145" s="6" t="s">
        <v>963</v>
      </c>
      <c r="C145" t="s">
        <v>27</v>
      </c>
      <c r="D145" s="16" t="s">
        <v>1405</v>
      </c>
      <c r="E145" s="7" t="s">
        <v>1260</v>
      </c>
      <c r="F145" s="6" t="str">
        <f t="shared" si="7"/>
        <v/>
      </c>
      <c r="G145" s="7" t="s">
        <v>12</v>
      </c>
      <c r="H145" s="7" t="s">
        <v>9</v>
      </c>
      <c r="I145" s="7" t="s">
        <v>10</v>
      </c>
      <c r="J145" s="24">
        <v>955.8399999999998</v>
      </c>
      <c r="K145" s="9" t="s">
        <v>22</v>
      </c>
      <c r="M145" s="14" t="s">
        <v>173</v>
      </c>
      <c r="R145" s="7">
        <v>1656</v>
      </c>
      <c r="S145" s="24">
        <f t="shared" si="6"/>
        <v>894.2399999999999</v>
      </c>
      <c r="T145" s="6">
        <v>991</v>
      </c>
    </row>
    <row r="146" spans="1:20" x14ac:dyDescent="0.2">
      <c r="A146" s="8">
        <v>30140</v>
      </c>
      <c r="B146" s="6" t="s">
        <v>963</v>
      </c>
      <c r="C146" t="s">
        <v>27</v>
      </c>
      <c r="D146" s="16" t="s">
        <v>1405</v>
      </c>
      <c r="E146" s="7" t="s">
        <v>1260</v>
      </c>
      <c r="F146" s="6" t="str">
        <f t="shared" si="7"/>
        <v/>
      </c>
      <c r="G146" s="7" t="s">
        <v>1313</v>
      </c>
      <c r="H146" s="7" t="s">
        <v>9</v>
      </c>
      <c r="I146" s="7" t="s">
        <v>10</v>
      </c>
      <c r="J146" s="24">
        <v>955.8399999999998</v>
      </c>
      <c r="K146" s="9" t="s">
        <v>22</v>
      </c>
      <c r="M146" s="14" t="s">
        <v>173</v>
      </c>
      <c r="R146" s="7">
        <v>1656</v>
      </c>
      <c r="S146" s="24">
        <f t="shared" si="6"/>
        <v>894.2399999999999</v>
      </c>
      <c r="T146" s="6">
        <v>991</v>
      </c>
    </row>
    <row r="147" spans="1:20" x14ac:dyDescent="0.2">
      <c r="A147" s="8">
        <v>30251</v>
      </c>
      <c r="B147" s="6" t="s">
        <v>963</v>
      </c>
      <c r="C147" t="s">
        <v>27</v>
      </c>
      <c r="D147" s="16" t="s">
        <v>1405</v>
      </c>
      <c r="E147" s="7" t="s">
        <v>1260</v>
      </c>
      <c r="F147" s="6" t="str">
        <f t="shared" si="7"/>
        <v/>
      </c>
      <c r="G147" s="7" t="s">
        <v>13</v>
      </c>
      <c r="H147" s="7" t="s">
        <v>9</v>
      </c>
      <c r="I147" s="7" t="s">
        <v>10</v>
      </c>
      <c r="J147" s="24">
        <v>989.85999999999979</v>
      </c>
      <c r="K147" s="9" t="s">
        <v>22</v>
      </c>
      <c r="M147" s="14" t="s">
        <v>173</v>
      </c>
      <c r="R147" s="7">
        <v>1719</v>
      </c>
      <c r="S147" s="24">
        <f t="shared" si="6"/>
        <v>928.25999999999988</v>
      </c>
      <c r="T147" s="6">
        <v>991</v>
      </c>
    </row>
    <row r="148" spans="1:20" x14ac:dyDescent="0.2">
      <c r="A148" s="8">
        <v>30151</v>
      </c>
      <c r="B148" s="6" t="s">
        <v>963</v>
      </c>
      <c r="C148" t="s">
        <v>27</v>
      </c>
      <c r="D148" s="16" t="s">
        <v>1405</v>
      </c>
      <c r="E148" s="7" t="s">
        <v>1260</v>
      </c>
      <c r="F148" s="6" t="str">
        <f t="shared" si="7"/>
        <v/>
      </c>
      <c r="G148" s="7" t="s">
        <v>1314</v>
      </c>
      <c r="H148" s="7" t="s">
        <v>9</v>
      </c>
      <c r="I148" s="7" t="s">
        <v>10</v>
      </c>
      <c r="J148" s="24">
        <v>989.85999999999979</v>
      </c>
      <c r="K148" s="9" t="s">
        <v>22</v>
      </c>
      <c r="M148" s="14" t="s">
        <v>173</v>
      </c>
      <c r="R148" s="7">
        <v>1719</v>
      </c>
      <c r="S148" s="24">
        <f t="shared" si="6"/>
        <v>928.25999999999988</v>
      </c>
      <c r="T148" s="6">
        <v>991</v>
      </c>
    </row>
    <row r="149" spans="1:20" x14ac:dyDescent="0.2">
      <c r="A149" s="8">
        <v>30262</v>
      </c>
      <c r="B149" s="6" t="s">
        <v>963</v>
      </c>
      <c r="C149" t="s">
        <v>27</v>
      </c>
      <c r="D149" s="16" t="s">
        <v>1405</v>
      </c>
      <c r="E149" s="7" t="s">
        <v>1260</v>
      </c>
      <c r="F149" s="6" t="str">
        <f t="shared" si="7"/>
        <v/>
      </c>
      <c r="G149" s="7" t="s">
        <v>14</v>
      </c>
      <c r="H149" s="7" t="s">
        <v>9</v>
      </c>
      <c r="I149" s="7" t="s">
        <v>10</v>
      </c>
      <c r="J149" s="24">
        <v>1056.28</v>
      </c>
      <c r="K149" s="9" t="s">
        <v>22</v>
      </c>
      <c r="M149" s="14" t="s">
        <v>173</v>
      </c>
      <c r="R149" s="7">
        <v>1842</v>
      </c>
      <c r="S149" s="24">
        <f t="shared" si="6"/>
        <v>994.68000000000006</v>
      </c>
      <c r="T149" s="6">
        <v>991</v>
      </c>
    </row>
    <row r="150" spans="1:20" x14ac:dyDescent="0.2">
      <c r="A150" s="8">
        <v>30273</v>
      </c>
      <c r="B150" s="6" t="s">
        <v>963</v>
      </c>
      <c r="C150" t="s">
        <v>27</v>
      </c>
      <c r="D150" s="16" t="s">
        <v>1405</v>
      </c>
      <c r="E150" s="7" t="s">
        <v>1260</v>
      </c>
      <c r="F150" s="6" t="str">
        <f t="shared" si="7"/>
        <v/>
      </c>
      <c r="G150" s="7" t="s">
        <v>15</v>
      </c>
      <c r="H150" s="7" t="s">
        <v>9</v>
      </c>
      <c r="I150" s="7" t="s">
        <v>10</v>
      </c>
      <c r="J150" s="24">
        <v>1150.78</v>
      </c>
      <c r="K150" s="9" t="s">
        <v>22</v>
      </c>
      <c r="M150" s="14" t="s">
        <v>173</v>
      </c>
      <c r="R150" s="7">
        <v>2017</v>
      </c>
      <c r="S150" s="24">
        <f t="shared" si="6"/>
        <v>1089.18</v>
      </c>
      <c r="T150" s="6">
        <v>991</v>
      </c>
    </row>
    <row r="151" spans="1:20" x14ac:dyDescent="0.2">
      <c r="A151" s="8">
        <v>30284</v>
      </c>
      <c r="B151" s="6" t="s">
        <v>963</v>
      </c>
      <c r="C151" t="s">
        <v>27</v>
      </c>
      <c r="D151" s="16" t="s">
        <v>1405</v>
      </c>
      <c r="E151" s="7" t="s">
        <v>1260</v>
      </c>
      <c r="F151" s="6" t="str">
        <f t="shared" si="7"/>
        <v/>
      </c>
      <c r="G151" s="7" t="s">
        <v>16</v>
      </c>
      <c r="H151" s="7" t="s">
        <v>9</v>
      </c>
      <c r="I151" s="7" t="s">
        <v>10</v>
      </c>
      <c r="J151" s="24">
        <v>1910.0199999999998</v>
      </c>
      <c r="K151" s="9" t="s">
        <v>22</v>
      </c>
      <c r="M151" s="14" t="s">
        <v>173</v>
      </c>
      <c r="R151" s="7">
        <v>3423</v>
      </c>
      <c r="S151" s="24">
        <f t="shared" si="6"/>
        <v>1848.4199999999998</v>
      </c>
      <c r="T151" s="6">
        <v>991</v>
      </c>
    </row>
  </sheetData>
  <autoFilter ref="B1:V151" xr:uid="{46F970A9-5CA1-8A48-A25B-3EBDED509564}"/>
  <phoneticPr fontId="5" type="noConversion"/>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8EB6AA-A374-8D4F-808D-6354442B0B40}">
  <sheetPr codeName="Feuil6"/>
  <dimension ref="A1:U135"/>
  <sheetViews>
    <sheetView workbookViewId="0">
      <selection activeCell="R41" sqref="R41"/>
    </sheetView>
  </sheetViews>
  <sheetFormatPr baseColWidth="10" defaultRowHeight="16" x14ac:dyDescent="0.2"/>
  <cols>
    <col min="1" max="3" width="10.83203125" style="24"/>
    <col min="4" max="4" width="22.6640625" style="24" bestFit="1" customWidth="1"/>
    <col min="5" max="5" width="12.33203125" style="24" customWidth="1"/>
    <col min="6" max="6" width="10.83203125" style="24"/>
    <col min="7" max="7" width="12.1640625" style="24" bestFit="1" customWidth="1"/>
    <col min="8" max="8" width="10.83203125" style="24"/>
    <col min="9" max="9" width="21.83203125" style="24" bestFit="1" customWidth="1"/>
    <col min="10" max="10" width="10.83203125" style="24"/>
    <col min="11" max="11" width="25.1640625" style="23" customWidth="1"/>
    <col min="12" max="14" width="10.83203125" style="24"/>
    <col min="15" max="16" width="12.5" style="24" bestFit="1" customWidth="1"/>
    <col min="17" max="16384" width="10.83203125" style="24"/>
  </cols>
  <sheetData>
    <row r="1" spans="1:21" ht="68" x14ac:dyDescent="0.2">
      <c r="A1" s="27" t="s">
        <v>40</v>
      </c>
      <c r="B1" s="27" t="s">
        <v>41</v>
      </c>
      <c r="C1" s="27" t="s">
        <v>42</v>
      </c>
      <c r="D1" s="27" t="s">
        <v>0</v>
      </c>
      <c r="E1" s="27" t="s">
        <v>7</v>
      </c>
      <c r="F1" s="27" t="s">
        <v>8</v>
      </c>
      <c r="G1" s="27" t="s">
        <v>1</v>
      </c>
      <c r="H1" s="27" t="s">
        <v>3</v>
      </c>
      <c r="I1" s="27" t="s">
        <v>5</v>
      </c>
      <c r="J1" s="70" t="s">
        <v>1346</v>
      </c>
      <c r="K1" s="28" t="s">
        <v>21</v>
      </c>
      <c r="L1" s="27" t="s">
        <v>165</v>
      </c>
      <c r="M1" s="28" t="s">
        <v>174</v>
      </c>
      <c r="N1" s="28" t="s">
        <v>725</v>
      </c>
      <c r="O1" s="29" t="s">
        <v>960</v>
      </c>
      <c r="P1" s="30" t="s">
        <v>961</v>
      </c>
      <c r="Q1" s="30" t="s">
        <v>962</v>
      </c>
      <c r="R1" s="27" t="s">
        <v>6</v>
      </c>
      <c r="S1" s="27" t="s">
        <v>1181</v>
      </c>
      <c r="U1" s="70"/>
    </row>
    <row r="2" spans="1:21" x14ac:dyDescent="0.2">
      <c r="A2" s="24">
        <v>30001</v>
      </c>
      <c r="B2" s="24" t="s">
        <v>25</v>
      </c>
      <c r="C2" s="25" t="s">
        <v>27</v>
      </c>
      <c r="D2" s="24">
        <v>800</v>
      </c>
      <c r="G2" s="24">
        <v>2050</v>
      </c>
      <c r="H2" s="24" t="s">
        <v>2</v>
      </c>
      <c r="I2" s="24" t="s">
        <v>4</v>
      </c>
      <c r="J2" s="24">
        <v>207.9</v>
      </c>
      <c r="O2" s="24" t="str">
        <f xml:space="preserve"> (D2+55) &amp;" x " &amp;(G2+35)</f>
        <v>855 x 2085</v>
      </c>
      <c r="P2" s="24" t="str">
        <f>(D2+46) &amp;" x " &amp;(G2+30)</f>
        <v>846 x 2080</v>
      </c>
      <c r="Q2" s="24" t="str">
        <f>(D2-66) &amp;" x " &amp;(G2-24)</f>
        <v>734 x 2026</v>
      </c>
      <c r="R2" s="24">
        <v>285</v>
      </c>
      <c r="S2" s="24">
        <f>IF(I2="Standard", R2*0.7, IF(I2="Sur mesure", R2*0.6, "Valeur non reconnue"))</f>
        <v>199.5</v>
      </c>
    </row>
    <row r="3" spans="1:21" x14ac:dyDescent="0.2">
      <c r="A3" s="24">
        <v>30002</v>
      </c>
      <c r="B3" s="24" t="s">
        <v>25</v>
      </c>
      <c r="C3" s="25" t="s">
        <v>27</v>
      </c>
      <c r="D3" s="24">
        <v>890</v>
      </c>
      <c r="G3" s="24">
        <v>2050</v>
      </c>
      <c r="H3" s="24" t="s">
        <v>2</v>
      </c>
      <c r="I3" s="24" t="s">
        <v>4</v>
      </c>
      <c r="J3" s="24">
        <v>207.9</v>
      </c>
      <c r="O3" s="24" t="str">
        <f t="shared" ref="O3:O13" si="0" xml:space="preserve"> (D3+55) &amp;" x " &amp;(G3+35)</f>
        <v>945 x 2085</v>
      </c>
      <c r="P3" s="24" t="str">
        <f>(D3+46) &amp;" x " &amp;(G3+30)</f>
        <v>936 x 2080</v>
      </c>
      <c r="Q3" s="24" t="str">
        <f t="shared" ref="Q3:Q13" si="1">(D3-66) &amp;" x " &amp;(G3-24)</f>
        <v>824 x 2026</v>
      </c>
      <c r="R3" s="24">
        <v>285</v>
      </c>
      <c r="S3" s="24">
        <f t="shared" ref="S3:S63" si="2">IF(I3="Standard", R3*0.7, IF(I3="Sur mesure", R3*0.6, "Valeur non reconnue"))</f>
        <v>199.5</v>
      </c>
    </row>
    <row r="4" spans="1:21" x14ac:dyDescent="0.2">
      <c r="A4" s="24">
        <v>30003</v>
      </c>
      <c r="B4" s="24" t="s">
        <v>25</v>
      </c>
      <c r="C4" s="25" t="s">
        <v>27</v>
      </c>
      <c r="D4" s="24">
        <v>990</v>
      </c>
      <c r="G4" s="24">
        <v>2050</v>
      </c>
      <c r="H4" s="24" t="s">
        <v>2</v>
      </c>
      <c r="I4" s="24" t="s">
        <v>4</v>
      </c>
      <c r="J4" s="24">
        <v>221.2</v>
      </c>
      <c r="O4" s="24" t="str">
        <f t="shared" si="0"/>
        <v>1045 x 2085</v>
      </c>
      <c r="P4" s="24" t="str">
        <f t="shared" ref="P4:P13" si="3">(D4+46) &amp;" x " &amp;(G4+30)</f>
        <v>1036 x 2080</v>
      </c>
      <c r="Q4" s="24" t="str">
        <f t="shared" si="1"/>
        <v>924 x 2026</v>
      </c>
      <c r="R4" s="24">
        <v>304</v>
      </c>
      <c r="S4" s="24">
        <f t="shared" si="2"/>
        <v>212.79999999999998</v>
      </c>
    </row>
    <row r="5" spans="1:21" x14ac:dyDescent="0.2">
      <c r="A5" s="24">
        <v>30004</v>
      </c>
      <c r="B5" s="24" t="s">
        <v>25</v>
      </c>
      <c r="C5" s="25" t="s">
        <v>27</v>
      </c>
      <c r="D5" s="48">
        <v>1100</v>
      </c>
      <c r="G5" s="24">
        <v>2050</v>
      </c>
      <c r="H5" s="24" t="s">
        <v>2</v>
      </c>
      <c r="I5" s="24" t="s">
        <v>4</v>
      </c>
      <c r="J5" s="24">
        <v>268.79999999999995</v>
      </c>
      <c r="O5" s="24" t="str">
        <f t="shared" si="0"/>
        <v>1155 x 2085</v>
      </c>
      <c r="P5" s="24" t="str">
        <f t="shared" si="3"/>
        <v>1146 x 2080</v>
      </c>
      <c r="Q5" s="24" t="str">
        <f t="shared" si="1"/>
        <v>1034 x 2026</v>
      </c>
      <c r="R5" s="24">
        <v>372</v>
      </c>
      <c r="S5" s="24">
        <f t="shared" si="2"/>
        <v>260.39999999999998</v>
      </c>
    </row>
    <row r="6" spans="1:21" x14ac:dyDescent="0.2">
      <c r="A6" s="24">
        <v>30005</v>
      </c>
      <c r="B6" s="24" t="s">
        <v>25</v>
      </c>
      <c r="C6" s="25" t="s">
        <v>27</v>
      </c>
      <c r="D6" s="24">
        <v>1200</v>
      </c>
      <c r="G6" s="24">
        <v>2050</v>
      </c>
      <c r="H6" s="24" t="s">
        <v>2</v>
      </c>
      <c r="I6" s="24" t="s">
        <v>4</v>
      </c>
      <c r="J6" s="24">
        <v>280.69999999999993</v>
      </c>
      <c r="O6" s="24" t="str">
        <f t="shared" si="0"/>
        <v>1255 x 2085</v>
      </c>
      <c r="P6" s="24" t="str">
        <f t="shared" si="3"/>
        <v>1246 x 2080</v>
      </c>
      <c r="Q6" s="24" t="str">
        <f t="shared" si="1"/>
        <v>1134 x 2026</v>
      </c>
      <c r="R6" s="24">
        <v>389</v>
      </c>
      <c r="S6" s="24">
        <f t="shared" si="2"/>
        <v>272.29999999999995</v>
      </c>
    </row>
    <row r="7" spans="1:21" x14ac:dyDescent="0.2">
      <c r="A7" s="24">
        <v>30006</v>
      </c>
      <c r="B7" s="24" t="s">
        <v>25</v>
      </c>
      <c r="C7" s="25" t="s">
        <v>27</v>
      </c>
      <c r="D7" s="24">
        <v>1300</v>
      </c>
      <c r="G7" s="24">
        <v>2050</v>
      </c>
      <c r="H7" s="24" t="s">
        <v>2</v>
      </c>
      <c r="I7" s="24" t="s">
        <v>4</v>
      </c>
      <c r="J7" s="24">
        <v>286.29999999999995</v>
      </c>
      <c r="O7" s="24" t="str">
        <f t="shared" si="0"/>
        <v>1355 x 2085</v>
      </c>
      <c r="P7" s="24" t="str">
        <f t="shared" si="3"/>
        <v>1346 x 2080</v>
      </c>
      <c r="Q7" s="24" t="str">
        <f t="shared" si="1"/>
        <v>1234 x 2026</v>
      </c>
      <c r="R7" s="24">
        <v>397</v>
      </c>
      <c r="S7" s="24">
        <f t="shared" si="2"/>
        <v>277.89999999999998</v>
      </c>
    </row>
    <row r="8" spans="1:21" x14ac:dyDescent="0.2">
      <c r="A8" s="24">
        <v>30007</v>
      </c>
      <c r="B8" s="24" t="s">
        <v>25</v>
      </c>
      <c r="C8" s="25" t="s">
        <v>27</v>
      </c>
      <c r="D8" s="24">
        <v>800</v>
      </c>
      <c r="G8" s="24">
        <v>2140</v>
      </c>
      <c r="H8" s="24" t="s">
        <v>2</v>
      </c>
      <c r="I8" s="24" t="s">
        <v>4</v>
      </c>
      <c r="J8" s="24">
        <v>215.6</v>
      </c>
      <c r="O8" s="24" t="str">
        <f t="shared" si="0"/>
        <v>855 x 2175</v>
      </c>
      <c r="P8" s="24" t="str">
        <f t="shared" si="3"/>
        <v>846 x 2170</v>
      </c>
      <c r="Q8" s="24" t="str">
        <f t="shared" si="1"/>
        <v>734 x 2116</v>
      </c>
      <c r="R8" s="24">
        <v>296</v>
      </c>
      <c r="S8" s="24">
        <f t="shared" si="2"/>
        <v>207.2</v>
      </c>
    </row>
    <row r="9" spans="1:21" x14ac:dyDescent="0.2">
      <c r="A9" s="24">
        <v>30008</v>
      </c>
      <c r="B9" s="24" t="s">
        <v>25</v>
      </c>
      <c r="C9" s="25" t="s">
        <v>27</v>
      </c>
      <c r="D9" s="24">
        <v>890</v>
      </c>
      <c r="G9" s="24">
        <v>2140</v>
      </c>
      <c r="H9" s="24" t="s">
        <v>2</v>
      </c>
      <c r="I9" s="24" t="s">
        <v>4</v>
      </c>
      <c r="J9" s="24">
        <v>227.5</v>
      </c>
      <c r="O9" s="24" t="str">
        <f t="shared" si="0"/>
        <v>945 x 2175</v>
      </c>
      <c r="P9" s="24" t="str">
        <f t="shared" si="3"/>
        <v>936 x 2170</v>
      </c>
      <c r="Q9" s="24" t="str">
        <f t="shared" si="1"/>
        <v>824 x 2116</v>
      </c>
      <c r="R9" s="24">
        <v>313</v>
      </c>
      <c r="S9" s="24">
        <f t="shared" si="2"/>
        <v>219.1</v>
      </c>
    </row>
    <row r="10" spans="1:21" x14ac:dyDescent="0.2">
      <c r="A10" s="24">
        <v>30009</v>
      </c>
      <c r="B10" s="24" t="s">
        <v>25</v>
      </c>
      <c r="C10" s="25" t="s">
        <v>27</v>
      </c>
      <c r="D10" s="24">
        <v>990</v>
      </c>
      <c r="G10" s="24">
        <v>2140</v>
      </c>
      <c r="H10" s="24" t="s">
        <v>2</v>
      </c>
      <c r="I10" s="24" t="s">
        <v>4</v>
      </c>
      <c r="J10" s="24">
        <v>234.5</v>
      </c>
      <c r="O10" s="24" t="str">
        <f t="shared" si="0"/>
        <v>1045 x 2175</v>
      </c>
      <c r="P10" s="24" t="str">
        <f t="shared" si="3"/>
        <v>1036 x 2170</v>
      </c>
      <c r="Q10" s="24" t="str">
        <f t="shared" si="1"/>
        <v>924 x 2116</v>
      </c>
      <c r="R10" s="24">
        <v>323</v>
      </c>
      <c r="S10" s="24">
        <f t="shared" si="2"/>
        <v>226.1</v>
      </c>
    </row>
    <row r="11" spans="1:21" x14ac:dyDescent="0.2">
      <c r="A11" s="24">
        <v>30010</v>
      </c>
      <c r="B11" s="24" t="s">
        <v>25</v>
      </c>
      <c r="C11" s="25" t="s">
        <v>27</v>
      </c>
      <c r="D11" s="48">
        <v>1100</v>
      </c>
      <c r="G11" s="24">
        <v>2140</v>
      </c>
      <c r="H11" s="24" t="s">
        <v>2</v>
      </c>
      <c r="I11" s="24" t="s">
        <v>4</v>
      </c>
      <c r="J11" s="24">
        <v>288.39999999999998</v>
      </c>
      <c r="O11" s="24" t="str">
        <f t="shared" si="0"/>
        <v>1155 x 2175</v>
      </c>
      <c r="P11" s="24" t="str">
        <f t="shared" si="3"/>
        <v>1146 x 2170</v>
      </c>
      <c r="Q11" s="24" t="str">
        <f t="shared" si="1"/>
        <v>1034 x 2116</v>
      </c>
      <c r="R11" s="24">
        <v>400</v>
      </c>
      <c r="S11" s="24">
        <f t="shared" si="2"/>
        <v>280</v>
      </c>
    </row>
    <row r="12" spans="1:21" x14ac:dyDescent="0.2">
      <c r="A12" s="24">
        <v>30011</v>
      </c>
      <c r="B12" s="24" t="s">
        <v>25</v>
      </c>
      <c r="C12" s="25" t="s">
        <v>27</v>
      </c>
      <c r="D12" s="24">
        <v>1200</v>
      </c>
      <c r="G12" s="24">
        <v>2140</v>
      </c>
      <c r="H12" s="24" t="s">
        <v>2</v>
      </c>
      <c r="I12" s="24" t="s">
        <v>4</v>
      </c>
      <c r="J12" s="24">
        <v>288.39999999999998</v>
      </c>
      <c r="O12" s="24" t="str">
        <f t="shared" si="0"/>
        <v>1255 x 2175</v>
      </c>
      <c r="P12" s="24" t="str">
        <f t="shared" si="3"/>
        <v>1246 x 2170</v>
      </c>
      <c r="Q12" s="24" t="str">
        <f t="shared" si="1"/>
        <v>1134 x 2116</v>
      </c>
      <c r="R12" s="24">
        <v>400</v>
      </c>
      <c r="S12" s="24">
        <f t="shared" si="2"/>
        <v>280</v>
      </c>
    </row>
    <row r="13" spans="1:21" x14ac:dyDescent="0.2">
      <c r="A13" s="24">
        <v>30012</v>
      </c>
      <c r="B13" s="24" t="s">
        <v>25</v>
      </c>
      <c r="C13" s="25" t="s">
        <v>27</v>
      </c>
      <c r="D13" s="24">
        <v>1300</v>
      </c>
      <c r="G13" s="24">
        <v>2140</v>
      </c>
      <c r="H13" s="24" t="s">
        <v>2</v>
      </c>
      <c r="I13" s="24" t="s">
        <v>4</v>
      </c>
      <c r="J13" s="24">
        <v>294.69999999999993</v>
      </c>
      <c r="O13" s="24" t="str">
        <f t="shared" si="0"/>
        <v>1355 x 2175</v>
      </c>
      <c r="P13" s="24" t="str">
        <f t="shared" si="3"/>
        <v>1346 x 2170</v>
      </c>
      <c r="Q13" s="24" t="str">
        <f t="shared" si="1"/>
        <v>1234 x 2116</v>
      </c>
      <c r="R13" s="24">
        <v>409</v>
      </c>
      <c r="S13" s="24">
        <f t="shared" si="2"/>
        <v>286.29999999999995</v>
      </c>
    </row>
    <row r="14" spans="1:21" x14ac:dyDescent="0.2">
      <c r="A14" s="22">
        <v>30030</v>
      </c>
      <c r="B14" s="24" t="s">
        <v>25</v>
      </c>
      <c r="C14" s="25" t="s">
        <v>27</v>
      </c>
      <c r="D14" s="22">
        <v>1190</v>
      </c>
      <c r="E14" s="7" t="s">
        <v>1262</v>
      </c>
      <c r="F14" s="22">
        <v>590</v>
      </c>
      <c r="G14" s="22">
        <v>2050</v>
      </c>
      <c r="H14" s="22" t="s">
        <v>9</v>
      </c>
      <c r="I14" s="22" t="s">
        <v>4</v>
      </c>
      <c r="J14" s="24">
        <v>517.29999999999995</v>
      </c>
      <c r="R14" s="22">
        <v>715</v>
      </c>
      <c r="S14" s="24">
        <f t="shared" si="2"/>
        <v>500.49999999999994</v>
      </c>
    </row>
    <row r="15" spans="1:21" x14ac:dyDescent="0.2">
      <c r="A15" s="22">
        <v>30031</v>
      </c>
      <c r="B15" s="24" t="s">
        <v>25</v>
      </c>
      <c r="C15" s="25" t="s">
        <v>27</v>
      </c>
      <c r="D15" s="22">
        <v>1200</v>
      </c>
      <c r="E15" s="7" t="s">
        <v>1263</v>
      </c>
      <c r="F15" s="22">
        <v>400</v>
      </c>
      <c r="G15" s="22">
        <v>2050</v>
      </c>
      <c r="H15" s="22" t="s">
        <v>9</v>
      </c>
      <c r="I15" s="22" t="s">
        <v>4</v>
      </c>
      <c r="J15" s="24">
        <v>478.09999999999997</v>
      </c>
      <c r="R15" s="22">
        <v>659</v>
      </c>
      <c r="S15" s="24">
        <f t="shared" si="2"/>
        <v>461.29999999999995</v>
      </c>
    </row>
    <row r="16" spans="1:21" x14ac:dyDescent="0.2">
      <c r="A16" s="22">
        <v>30032</v>
      </c>
      <c r="B16" s="24" t="s">
        <v>25</v>
      </c>
      <c r="C16" s="25" t="s">
        <v>27</v>
      </c>
      <c r="D16" s="22">
        <v>1290</v>
      </c>
      <c r="E16" s="7" t="s">
        <v>1264</v>
      </c>
      <c r="F16" s="22">
        <v>640</v>
      </c>
      <c r="G16" s="22">
        <v>2050</v>
      </c>
      <c r="H16" s="22" t="s">
        <v>9</v>
      </c>
      <c r="I16" s="22" t="s">
        <v>4</v>
      </c>
      <c r="J16" s="24">
        <v>517.29999999999995</v>
      </c>
      <c r="R16" s="22">
        <v>715</v>
      </c>
      <c r="S16" s="24">
        <f t="shared" si="2"/>
        <v>500.49999999999994</v>
      </c>
    </row>
    <row r="17" spans="1:19" x14ac:dyDescent="0.2">
      <c r="A17" s="22">
        <v>30034</v>
      </c>
      <c r="B17" s="24" t="s">
        <v>25</v>
      </c>
      <c r="C17" s="25" t="s">
        <v>27</v>
      </c>
      <c r="D17" s="22">
        <v>1390</v>
      </c>
      <c r="E17" s="7" t="s">
        <v>1265</v>
      </c>
      <c r="F17" s="22">
        <v>690</v>
      </c>
      <c r="G17" s="22">
        <v>2050</v>
      </c>
      <c r="H17" s="22" t="s">
        <v>9</v>
      </c>
      <c r="I17" s="22" t="s">
        <v>4</v>
      </c>
      <c r="J17" s="24">
        <v>517.29999999999995</v>
      </c>
      <c r="R17" s="22">
        <v>715</v>
      </c>
      <c r="S17" s="24">
        <f t="shared" si="2"/>
        <v>500.49999999999994</v>
      </c>
    </row>
    <row r="18" spans="1:19" x14ac:dyDescent="0.2">
      <c r="A18" s="22">
        <v>30036</v>
      </c>
      <c r="B18" s="24" t="s">
        <v>25</v>
      </c>
      <c r="C18" s="25" t="s">
        <v>27</v>
      </c>
      <c r="D18" s="22">
        <v>1490</v>
      </c>
      <c r="E18" s="7" t="s">
        <v>1266</v>
      </c>
      <c r="F18" s="22">
        <v>740</v>
      </c>
      <c r="G18" s="22">
        <v>2050</v>
      </c>
      <c r="H18" s="22" t="s">
        <v>9</v>
      </c>
      <c r="I18" s="22" t="s">
        <v>4</v>
      </c>
      <c r="J18" s="24">
        <v>514.5</v>
      </c>
      <c r="K18" s="23" t="s">
        <v>22</v>
      </c>
      <c r="R18" s="22">
        <v>711</v>
      </c>
      <c r="S18" s="24">
        <f t="shared" si="2"/>
        <v>497.7</v>
      </c>
    </row>
    <row r="19" spans="1:19" x14ac:dyDescent="0.2">
      <c r="A19" s="22">
        <v>30072</v>
      </c>
      <c r="B19" s="24" t="s">
        <v>25</v>
      </c>
      <c r="C19" s="25" t="s">
        <v>27</v>
      </c>
      <c r="D19" s="22">
        <v>1490</v>
      </c>
      <c r="E19" s="7" t="s">
        <v>1267</v>
      </c>
      <c r="F19" s="22">
        <v>500</v>
      </c>
      <c r="G19" s="22">
        <v>2050</v>
      </c>
      <c r="H19" s="22" t="s">
        <v>9</v>
      </c>
      <c r="I19" s="22" t="s">
        <v>4</v>
      </c>
      <c r="J19" s="24">
        <v>514.5</v>
      </c>
      <c r="K19" s="23" t="s">
        <v>22</v>
      </c>
      <c r="R19" s="22">
        <v>711</v>
      </c>
      <c r="S19" s="24">
        <f t="shared" si="2"/>
        <v>497.7</v>
      </c>
    </row>
    <row r="20" spans="1:19" x14ac:dyDescent="0.2">
      <c r="A20" s="22">
        <v>30037</v>
      </c>
      <c r="B20" s="24" t="s">
        <v>25</v>
      </c>
      <c r="C20" s="25" t="s">
        <v>27</v>
      </c>
      <c r="D20" s="22">
        <v>1590</v>
      </c>
      <c r="E20" s="7" t="s">
        <v>1263</v>
      </c>
      <c r="F20" s="22">
        <v>790</v>
      </c>
      <c r="G20" s="22">
        <v>2050</v>
      </c>
      <c r="H20" s="22" t="s">
        <v>9</v>
      </c>
      <c r="I20" s="22" t="s">
        <v>4</v>
      </c>
      <c r="J20" s="24">
        <v>549.49999999999989</v>
      </c>
      <c r="K20" s="23" t="s">
        <v>22</v>
      </c>
      <c r="R20" s="22">
        <v>761</v>
      </c>
      <c r="S20" s="24">
        <f t="shared" si="2"/>
        <v>532.69999999999993</v>
      </c>
    </row>
    <row r="21" spans="1:19" x14ac:dyDescent="0.2">
      <c r="A21" s="22">
        <v>30073</v>
      </c>
      <c r="B21" s="24" t="s">
        <v>25</v>
      </c>
      <c r="C21" s="25" t="s">
        <v>27</v>
      </c>
      <c r="D21" s="22">
        <v>1590</v>
      </c>
      <c r="E21" s="7" t="s">
        <v>1267</v>
      </c>
      <c r="F21" s="22">
        <v>600</v>
      </c>
      <c r="G21" s="22">
        <v>2050</v>
      </c>
      <c r="H21" s="22" t="s">
        <v>9</v>
      </c>
      <c r="I21" s="22" t="s">
        <v>4</v>
      </c>
      <c r="J21" s="24">
        <v>549.49999999999989</v>
      </c>
      <c r="K21" s="23" t="s">
        <v>22</v>
      </c>
      <c r="R21" s="22">
        <v>761</v>
      </c>
      <c r="S21" s="24">
        <f t="shared" si="2"/>
        <v>532.69999999999993</v>
      </c>
    </row>
    <row r="22" spans="1:19" x14ac:dyDescent="0.2">
      <c r="A22" s="22">
        <v>30064</v>
      </c>
      <c r="B22" s="24" t="s">
        <v>25</v>
      </c>
      <c r="C22" s="25" t="s">
        <v>27</v>
      </c>
      <c r="D22" s="22">
        <v>1690</v>
      </c>
      <c r="E22" s="7" t="s">
        <v>1267</v>
      </c>
      <c r="F22" s="22">
        <v>700</v>
      </c>
      <c r="G22" s="22">
        <v>2050</v>
      </c>
      <c r="H22" s="22" t="s">
        <v>9</v>
      </c>
      <c r="I22" s="22" t="s">
        <v>4</v>
      </c>
      <c r="J22" s="24">
        <v>549.49999999999989</v>
      </c>
      <c r="K22" s="23" t="s">
        <v>22</v>
      </c>
      <c r="R22" s="22">
        <v>761</v>
      </c>
      <c r="S22" s="24">
        <f t="shared" si="2"/>
        <v>532.69999999999993</v>
      </c>
    </row>
    <row r="23" spans="1:19" x14ac:dyDescent="0.2">
      <c r="A23" s="22">
        <v>30038</v>
      </c>
      <c r="B23" s="24" t="s">
        <v>25</v>
      </c>
      <c r="C23" s="25" t="s">
        <v>27</v>
      </c>
      <c r="D23" s="22">
        <v>1770</v>
      </c>
      <c r="E23" s="7" t="s">
        <v>1268</v>
      </c>
      <c r="F23" s="22">
        <v>880</v>
      </c>
      <c r="G23" s="22">
        <v>2050</v>
      </c>
      <c r="H23" s="22" t="s">
        <v>9</v>
      </c>
      <c r="I23" s="22" t="s">
        <v>4</v>
      </c>
      <c r="J23" s="24">
        <v>583.09999999999991</v>
      </c>
      <c r="K23" s="23" t="s">
        <v>22</v>
      </c>
      <c r="R23" s="22">
        <v>809</v>
      </c>
      <c r="S23" s="24">
        <f t="shared" si="2"/>
        <v>566.29999999999995</v>
      </c>
    </row>
    <row r="24" spans="1:19" x14ac:dyDescent="0.2">
      <c r="A24" s="22">
        <v>30069</v>
      </c>
      <c r="B24" s="24" t="s">
        <v>25</v>
      </c>
      <c r="C24" s="25" t="s">
        <v>27</v>
      </c>
      <c r="D24" s="22">
        <v>1790</v>
      </c>
      <c r="E24" s="7" t="s">
        <v>1267</v>
      </c>
      <c r="F24" s="22">
        <v>800</v>
      </c>
      <c r="G24" s="22">
        <v>2050</v>
      </c>
      <c r="H24" s="22" t="s">
        <v>9</v>
      </c>
      <c r="I24" s="22" t="s">
        <v>4</v>
      </c>
      <c r="J24" s="24">
        <v>617.39999999999986</v>
      </c>
      <c r="K24" s="23" t="s">
        <v>22</v>
      </c>
      <c r="R24" s="22">
        <v>858</v>
      </c>
      <c r="S24" s="24">
        <f t="shared" si="2"/>
        <v>600.59999999999991</v>
      </c>
    </row>
    <row r="25" spans="1:19" x14ac:dyDescent="0.2">
      <c r="A25" s="22">
        <v>30066</v>
      </c>
      <c r="B25" s="24" t="s">
        <v>25</v>
      </c>
      <c r="C25" s="25" t="s">
        <v>27</v>
      </c>
      <c r="D25" s="22">
        <v>1890</v>
      </c>
      <c r="E25" s="7" t="s">
        <v>1267</v>
      </c>
      <c r="F25" s="22">
        <v>900</v>
      </c>
      <c r="G25" s="22">
        <v>2050</v>
      </c>
      <c r="H25" s="22" t="s">
        <v>9</v>
      </c>
      <c r="I25" s="22" t="s">
        <v>4</v>
      </c>
      <c r="J25" s="24">
        <v>617.39999999999986</v>
      </c>
      <c r="K25" s="23" t="s">
        <v>22</v>
      </c>
      <c r="R25" s="22">
        <v>858</v>
      </c>
      <c r="S25" s="24">
        <f t="shared" si="2"/>
        <v>600.59999999999991</v>
      </c>
    </row>
    <row r="26" spans="1:19" x14ac:dyDescent="0.2">
      <c r="A26" s="22">
        <v>30039</v>
      </c>
      <c r="B26" s="24" t="s">
        <v>25</v>
      </c>
      <c r="C26" s="25" t="s">
        <v>27</v>
      </c>
      <c r="D26" s="22">
        <v>1970</v>
      </c>
      <c r="E26" s="7" t="s">
        <v>1267</v>
      </c>
      <c r="F26" s="22">
        <v>980</v>
      </c>
      <c r="G26" s="22">
        <v>2050</v>
      </c>
      <c r="H26" s="22" t="s">
        <v>9</v>
      </c>
      <c r="I26" s="22" t="s">
        <v>4</v>
      </c>
      <c r="J26" s="24">
        <v>617.39999999999986</v>
      </c>
      <c r="K26" s="23" t="s">
        <v>22</v>
      </c>
      <c r="R26" s="22">
        <v>858</v>
      </c>
      <c r="S26" s="24">
        <f t="shared" si="2"/>
        <v>600.59999999999991</v>
      </c>
    </row>
    <row r="27" spans="1:19" x14ac:dyDescent="0.2">
      <c r="A27" s="22">
        <v>30040</v>
      </c>
      <c r="B27" s="24" t="s">
        <v>25</v>
      </c>
      <c r="C27" s="25" t="s">
        <v>27</v>
      </c>
      <c r="D27" s="22">
        <v>1190</v>
      </c>
      <c r="E27" s="7" t="s">
        <v>1262</v>
      </c>
      <c r="F27" s="22">
        <v>590</v>
      </c>
      <c r="G27" s="22">
        <v>2140</v>
      </c>
      <c r="H27" s="22" t="s">
        <v>9</v>
      </c>
      <c r="I27" s="22" t="s">
        <v>4</v>
      </c>
      <c r="J27" s="24">
        <v>571.89999999999986</v>
      </c>
      <c r="R27" s="22">
        <v>793</v>
      </c>
      <c r="S27" s="24">
        <f t="shared" si="2"/>
        <v>555.09999999999991</v>
      </c>
    </row>
    <row r="28" spans="1:19" x14ac:dyDescent="0.2">
      <c r="A28" s="22">
        <v>30041</v>
      </c>
      <c r="B28" s="24" t="s">
        <v>25</v>
      </c>
      <c r="C28" s="25" t="s">
        <v>27</v>
      </c>
      <c r="D28" s="22">
        <v>1200</v>
      </c>
      <c r="E28" s="7" t="s">
        <v>1263</v>
      </c>
      <c r="F28" s="22">
        <v>400</v>
      </c>
      <c r="G28" s="22">
        <v>2140</v>
      </c>
      <c r="H28" s="22" t="s">
        <v>9</v>
      </c>
      <c r="I28" s="22" t="s">
        <v>4</v>
      </c>
      <c r="J28" s="24">
        <v>496.29999999999995</v>
      </c>
      <c r="R28" s="22">
        <v>685</v>
      </c>
      <c r="S28" s="24">
        <f t="shared" si="2"/>
        <v>479.49999999999994</v>
      </c>
    </row>
    <row r="29" spans="1:19" x14ac:dyDescent="0.2">
      <c r="A29" s="22">
        <v>30042</v>
      </c>
      <c r="B29" s="24" t="s">
        <v>25</v>
      </c>
      <c r="C29" s="25" t="s">
        <v>27</v>
      </c>
      <c r="D29" s="22">
        <v>1290</v>
      </c>
      <c r="E29" s="7" t="s">
        <v>1264</v>
      </c>
      <c r="F29" s="22">
        <v>640</v>
      </c>
      <c r="G29" s="22">
        <v>2140</v>
      </c>
      <c r="H29" s="22" t="s">
        <v>9</v>
      </c>
      <c r="I29" s="22" t="s">
        <v>4</v>
      </c>
      <c r="J29" s="24">
        <v>571.89999999999986</v>
      </c>
      <c r="R29" s="22">
        <v>793</v>
      </c>
      <c r="S29" s="24">
        <f t="shared" si="2"/>
        <v>555.09999999999991</v>
      </c>
    </row>
    <row r="30" spans="1:19" x14ac:dyDescent="0.2">
      <c r="A30" s="22">
        <v>30044</v>
      </c>
      <c r="B30" s="24" t="s">
        <v>25</v>
      </c>
      <c r="C30" s="25" t="s">
        <v>27</v>
      </c>
      <c r="D30" s="22">
        <v>1390</v>
      </c>
      <c r="E30" s="7" t="s">
        <v>1265</v>
      </c>
      <c r="F30" s="22">
        <v>690</v>
      </c>
      <c r="G30" s="22">
        <v>2140</v>
      </c>
      <c r="H30" s="22" t="s">
        <v>9</v>
      </c>
      <c r="I30" s="22" t="s">
        <v>4</v>
      </c>
      <c r="J30" s="24">
        <v>571.89999999999986</v>
      </c>
      <c r="R30" s="22">
        <v>793</v>
      </c>
      <c r="S30" s="24">
        <f t="shared" si="2"/>
        <v>555.09999999999991</v>
      </c>
    </row>
    <row r="31" spans="1:19" x14ac:dyDescent="0.2">
      <c r="A31" s="22">
        <v>30046</v>
      </c>
      <c r="B31" s="24" t="s">
        <v>25</v>
      </c>
      <c r="C31" s="25" t="s">
        <v>27</v>
      </c>
      <c r="D31" s="22">
        <v>1490</v>
      </c>
      <c r="E31" s="7" t="s">
        <v>1266</v>
      </c>
      <c r="F31" s="22">
        <v>740</v>
      </c>
      <c r="G31" s="22">
        <v>2140</v>
      </c>
      <c r="H31" s="22" t="s">
        <v>9</v>
      </c>
      <c r="I31" s="22" t="s">
        <v>4</v>
      </c>
      <c r="J31" s="24">
        <v>571.89999999999986</v>
      </c>
      <c r="R31" s="22">
        <v>793</v>
      </c>
      <c r="S31" s="24">
        <f t="shared" si="2"/>
        <v>555.09999999999991</v>
      </c>
    </row>
    <row r="32" spans="1:19" x14ac:dyDescent="0.2">
      <c r="A32" s="22">
        <v>30067</v>
      </c>
      <c r="B32" s="24" t="s">
        <v>25</v>
      </c>
      <c r="C32" s="25" t="s">
        <v>27</v>
      </c>
      <c r="D32" s="22">
        <v>1490</v>
      </c>
      <c r="E32" s="7" t="s">
        <v>1267</v>
      </c>
      <c r="F32" s="22">
        <v>500</v>
      </c>
      <c r="G32" s="22">
        <v>2140</v>
      </c>
      <c r="H32" s="22" t="s">
        <v>9</v>
      </c>
      <c r="I32" s="22" t="s">
        <v>4</v>
      </c>
      <c r="J32" s="24">
        <v>571.89999999999986</v>
      </c>
      <c r="K32" s="23" t="s">
        <v>22</v>
      </c>
      <c r="R32" s="22">
        <v>793</v>
      </c>
      <c r="S32" s="24">
        <f t="shared" si="2"/>
        <v>555.09999999999991</v>
      </c>
    </row>
    <row r="33" spans="1:19" x14ac:dyDescent="0.2">
      <c r="A33" s="22">
        <v>30047</v>
      </c>
      <c r="B33" s="24" t="s">
        <v>25</v>
      </c>
      <c r="C33" s="25" t="s">
        <v>27</v>
      </c>
      <c r="D33" s="22">
        <v>1590</v>
      </c>
      <c r="E33" s="7" t="s">
        <v>1263</v>
      </c>
      <c r="F33" s="22">
        <v>790</v>
      </c>
      <c r="G33" s="22">
        <v>2140</v>
      </c>
      <c r="H33" s="22" t="s">
        <v>9</v>
      </c>
      <c r="I33" s="22" t="s">
        <v>4</v>
      </c>
      <c r="J33" s="24">
        <v>549.49999999999989</v>
      </c>
      <c r="K33" s="23" t="s">
        <v>22</v>
      </c>
      <c r="R33" s="22">
        <v>761</v>
      </c>
      <c r="S33" s="24">
        <f t="shared" si="2"/>
        <v>532.69999999999993</v>
      </c>
    </row>
    <row r="34" spans="1:19" x14ac:dyDescent="0.2">
      <c r="A34" s="22">
        <v>30068</v>
      </c>
      <c r="B34" s="24" t="s">
        <v>25</v>
      </c>
      <c r="C34" s="25" t="s">
        <v>27</v>
      </c>
      <c r="D34" s="22">
        <v>1590</v>
      </c>
      <c r="E34" s="7" t="s">
        <v>1267</v>
      </c>
      <c r="F34" s="22">
        <v>600</v>
      </c>
      <c r="G34" s="22">
        <v>2140</v>
      </c>
      <c r="H34" s="22" t="s">
        <v>9</v>
      </c>
      <c r="I34" s="22" t="s">
        <v>4</v>
      </c>
      <c r="J34" s="24">
        <v>549.49999999999989</v>
      </c>
      <c r="K34" s="23" t="s">
        <v>22</v>
      </c>
      <c r="R34" s="22">
        <v>761</v>
      </c>
      <c r="S34" s="24">
        <f t="shared" si="2"/>
        <v>532.69999999999993</v>
      </c>
    </row>
    <row r="35" spans="1:19" x14ac:dyDescent="0.2">
      <c r="A35" s="22">
        <v>30074</v>
      </c>
      <c r="B35" s="24" t="s">
        <v>25</v>
      </c>
      <c r="C35" s="25" t="s">
        <v>27</v>
      </c>
      <c r="D35" s="22">
        <v>1690</v>
      </c>
      <c r="E35" s="7" t="s">
        <v>1267</v>
      </c>
      <c r="F35" s="22">
        <v>700</v>
      </c>
      <c r="G35" s="22">
        <v>2140</v>
      </c>
      <c r="H35" s="22" t="s">
        <v>9</v>
      </c>
      <c r="I35" s="22" t="s">
        <v>4</v>
      </c>
      <c r="J35" s="24">
        <v>549.49999999999989</v>
      </c>
      <c r="K35" s="23" t="s">
        <v>22</v>
      </c>
      <c r="R35" s="22">
        <v>761</v>
      </c>
      <c r="S35" s="24">
        <f t="shared" si="2"/>
        <v>532.69999999999993</v>
      </c>
    </row>
    <row r="36" spans="1:19" x14ac:dyDescent="0.2">
      <c r="A36" s="22">
        <v>30048</v>
      </c>
      <c r="B36" s="24" t="s">
        <v>25</v>
      </c>
      <c r="C36" s="25" t="s">
        <v>27</v>
      </c>
      <c r="D36" s="22">
        <v>1770</v>
      </c>
      <c r="E36" s="7" t="s">
        <v>1268</v>
      </c>
      <c r="F36" s="22">
        <v>880</v>
      </c>
      <c r="G36" s="22">
        <v>2140</v>
      </c>
      <c r="H36" s="22" t="s">
        <v>9</v>
      </c>
      <c r="I36" s="22" t="s">
        <v>4</v>
      </c>
      <c r="J36" s="24">
        <v>583.09999999999991</v>
      </c>
      <c r="K36" s="23" t="s">
        <v>22</v>
      </c>
      <c r="R36" s="22">
        <v>809</v>
      </c>
      <c r="S36" s="24">
        <f t="shared" si="2"/>
        <v>566.29999999999995</v>
      </c>
    </row>
    <row r="37" spans="1:19" x14ac:dyDescent="0.2">
      <c r="A37" s="22">
        <v>30070</v>
      </c>
      <c r="B37" s="24" t="s">
        <v>25</v>
      </c>
      <c r="C37" s="25" t="s">
        <v>27</v>
      </c>
      <c r="D37" s="22">
        <v>1790</v>
      </c>
      <c r="E37" s="7" t="s">
        <v>1267</v>
      </c>
      <c r="F37" s="22">
        <v>800</v>
      </c>
      <c r="G37" s="22">
        <v>2140</v>
      </c>
      <c r="H37" s="22" t="s">
        <v>9</v>
      </c>
      <c r="I37" s="22" t="s">
        <v>4</v>
      </c>
      <c r="J37" s="24">
        <v>617.39999999999986</v>
      </c>
      <c r="K37" s="23" t="s">
        <v>22</v>
      </c>
      <c r="R37" s="22">
        <v>858</v>
      </c>
      <c r="S37" s="24">
        <f t="shared" si="2"/>
        <v>600.59999999999991</v>
      </c>
    </row>
    <row r="38" spans="1:19" x14ac:dyDescent="0.2">
      <c r="A38" s="22">
        <v>30071</v>
      </c>
      <c r="B38" s="24" t="s">
        <v>25</v>
      </c>
      <c r="C38" s="25" t="s">
        <v>27</v>
      </c>
      <c r="D38" s="22">
        <v>1890</v>
      </c>
      <c r="E38" s="7" t="s">
        <v>1267</v>
      </c>
      <c r="F38" s="22">
        <v>900</v>
      </c>
      <c r="G38" s="22">
        <v>2140</v>
      </c>
      <c r="H38" s="22" t="s">
        <v>9</v>
      </c>
      <c r="I38" s="22" t="s">
        <v>4</v>
      </c>
      <c r="J38" s="24">
        <v>617.39999999999986</v>
      </c>
      <c r="K38" s="23" t="s">
        <v>22</v>
      </c>
      <c r="R38" s="22">
        <v>858</v>
      </c>
      <c r="S38" s="24">
        <f t="shared" si="2"/>
        <v>600.59999999999991</v>
      </c>
    </row>
    <row r="39" spans="1:19" x14ac:dyDescent="0.2">
      <c r="A39" s="22">
        <v>30049</v>
      </c>
      <c r="B39" s="24" t="s">
        <v>25</v>
      </c>
      <c r="C39" s="25" t="s">
        <v>27</v>
      </c>
      <c r="D39" s="22">
        <v>1970</v>
      </c>
      <c r="E39" s="7" t="s">
        <v>1267</v>
      </c>
      <c r="F39" s="22">
        <v>980</v>
      </c>
      <c r="G39" s="22">
        <v>2140</v>
      </c>
      <c r="H39" s="22" t="s">
        <v>9</v>
      </c>
      <c r="I39" s="22" t="s">
        <v>4</v>
      </c>
      <c r="J39" s="24">
        <v>617.39999999999986</v>
      </c>
      <c r="K39" s="23" t="s">
        <v>22</v>
      </c>
      <c r="R39" s="22">
        <v>858</v>
      </c>
      <c r="S39" s="24">
        <f t="shared" si="2"/>
        <v>600.59999999999991</v>
      </c>
    </row>
    <row r="40" spans="1:19" x14ac:dyDescent="0.2">
      <c r="A40" s="22">
        <v>30201</v>
      </c>
      <c r="B40" s="24" t="s">
        <v>25</v>
      </c>
      <c r="C40" s="25" t="s">
        <v>27</v>
      </c>
      <c r="D40" s="22" t="s">
        <v>11</v>
      </c>
      <c r="G40" s="22" t="s">
        <v>12</v>
      </c>
      <c r="H40" s="22" t="s">
        <v>2</v>
      </c>
      <c r="I40" s="22" t="s">
        <v>10</v>
      </c>
      <c r="J40" s="24">
        <v>336.59999999999997</v>
      </c>
      <c r="M40" s="26" t="s">
        <v>173</v>
      </c>
      <c r="R40" s="22">
        <v>547</v>
      </c>
      <c r="S40" s="24">
        <f t="shared" si="2"/>
        <v>328.2</v>
      </c>
    </row>
    <row r="41" spans="1:19" x14ac:dyDescent="0.2">
      <c r="A41" s="22">
        <v>30101</v>
      </c>
      <c r="B41" s="24" t="s">
        <v>25</v>
      </c>
      <c r="C41" s="25" t="s">
        <v>27</v>
      </c>
      <c r="D41" s="22" t="s">
        <v>11</v>
      </c>
      <c r="G41" s="22">
        <v>2050</v>
      </c>
      <c r="H41" s="22" t="s">
        <v>2</v>
      </c>
      <c r="I41" s="22" t="s">
        <v>10</v>
      </c>
      <c r="J41" s="24">
        <v>301.79999999999995</v>
      </c>
      <c r="M41" s="26" t="s">
        <v>173</v>
      </c>
      <c r="R41" s="22">
        <v>489</v>
      </c>
      <c r="S41" s="24">
        <f t="shared" si="2"/>
        <v>293.39999999999998</v>
      </c>
    </row>
    <row r="42" spans="1:19" x14ac:dyDescent="0.2">
      <c r="A42" s="22">
        <v>30206</v>
      </c>
      <c r="B42" s="24" t="s">
        <v>25</v>
      </c>
      <c r="C42" s="25" t="s">
        <v>27</v>
      </c>
      <c r="D42" s="22" t="s">
        <v>11</v>
      </c>
      <c r="G42" s="22" t="s">
        <v>13</v>
      </c>
      <c r="H42" s="22" t="s">
        <v>2</v>
      </c>
      <c r="I42" s="22" t="s">
        <v>10</v>
      </c>
      <c r="J42" s="24">
        <v>346.79999999999995</v>
      </c>
      <c r="M42" s="26" t="s">
        <v>173</v>
      </c>
      <c r="R42" s="22">
        <v>564</v>
      </c>
      <c r="S42" s="24">
        <f t="shared" si="2"/>
        <v>338.4</v>
      </c>
    </row>
    <row r="43" spans="1:19" x14ac:dyDescent="0.2">
      <c r="A43" s="22">
        <v>30106</v>
      </c>
      <c r="B43" s="24" t="s">
        <v>25</v>
      </c>
      <c r="C43" s="25" t="s">
        <v>27</v>
      </c>
      <c r="D43" s="22" t="s">
        <v>11</v>
      </c>
      <c r="G43" s="22">
        <v>2140</v>
      </c>
      <c r="H43" s="22" t="s">
        <v>2</v>
      </c>
      <c r="I43" s="22" t="s">
        <v>10</v>
      </c>
      <c r="J43" s="24">
        <v>313.2</v>
      </c>
      <c r="M43" s="26" t="s">
        <v>173</v>
      </c>
      <c r="R43" s="22">
        <v>508</v>
      </c>
      <c r="S43" s="24">
        <f t="shared" si="2"/>
        <v>304.8</v>
      </c>
    </row>
    <row r="44" spans="1:19" x14ac:dyDescent="0.2">
      <c r="A44" s="22">
        <v>30211</v>
      </c>
      <c r="B44" s="24" t="s">
        <v>25</v>
      </c>
      <c r="C44" s="25" t="s">
        <v>27</v>
      </c>
      <c r="D44" s="22" t="s">
        <v>11</v>
      </c>
      <c r="G44" s="22" t="s">
        <v>14</v>
      </c>
      <c r="H44" s="22" t="s">
        <v>2</v>
      </c>
      <c r="I44" s="22" t="s">
        <v>10</v>
      </c>
      <c r="J44" s="24">
        <v>439.79999999999995</v>
      </c>
      <c r="M44" s="26" t="s">
        <v>173</v>
      </c>
      <c r="R44" s="22">
        <v>719</v>
      </c>
      <c r="S44" s="24">
        <f t="shared" si="2"/>
        <v>431.4</v>
      </c>
    </row>
    <row r="45" spans="1:19" x14ac:dyDescent="0.2">
      <c r="A45" s="22">
        <v>30216</v>
      </c>
      <c r="B45" s="24" t="s">
        <v>25</v>
      </c>
      <c r="C45" s="25" t="s">
        <v>27</v>
      </c>
      <c r="D45" s="22" t="s">
        <v>11</v>
      </c>
      <c r="G45" s="22" t="s">
        <v>1299</v>
      </c>
      <c r="H45" s="22" t="s">
        <v>2</v>
      </c>
      <c r="I45" s="22" t="s">
        <v>10</v>
      </c>
      <c r="J45" s="24">
        <v>463.79999999999995</v>
      </c>
      <c r="M45" s="26" t="s">
        <v>173</v>
      </c>
      <c r="R45" s="22">
        <v>759</v>
      </c>
      <c r="S45" s="24">
        <f t="shared" si="2"/>
        <v>455.4</v>
      </c>
    </row>
    <row r="46" spans="1:19" x14ac:dyDescent="0.2">
      <c r="A46" s="22">
        <v>30202</v>
      </c>
      <c r="B46" s="24" t="s">
        <v>25</v>
      </c>
      <c r="C46" s="25" t="s">
        <v>27</v>
      </c>
      <c r="D46" s="22" t="s">
        <v>17</v>
      </c>
      <c r="G46" s="22" t="s">
        <v>12</v>
      </c>
      <c r="H46" s="22" t="s">
        <v>2</v>
      </c>
      <c r="I46" s="22" t="s">
        <v>10</v>
      </c>
      <c r="J46" s="24">
        <v>350.4</v>
      </c>
      <c r="M46" s="26" t="s">
        <v>173</v>
      </c>
      <c r="R46" s="22">
        <v>570</v>
      </c>
      <c r="S46" s="24">
        <f t="shared" si="2"/>
        <v>342</v>
      </c>
    </row>
    <row r="47" spans="1:19" x14ac:dyDescent="0.2">
      <c r="A47" s="22">
        <v>30102</v>
      </c>
      <c r="B47" s="24" t="s">
        <v>25</v>
      </c>
      <c r="C47" s="25" t="s">
        <v>27</v>
      </c>
      <c r="D47" s="22" t="s">
        <v>17</v>
      </c>
      <c r="G47" s="22">
        <v>2050</v>
      </c>
      <c r="H47" s="22" t="s">
        <v>2</v>
      </c>
      <c r="I47" s="22" t="s">
        <v>10</v>
      </c>
      <c r="J47" s="24">
        <v>316.79999999999995</v>
      </c>
      <c r="M47" s="26" t="s">
        <v>173</v>
      </c>
      <c r="R47" s="22">
        <v>514</v>
      </c>
      <c r="S47" s="24">
        <f t="shared" si="2"/>
        <v>308.39999999999998</v>
      </c>
    </row>
    <row r="48" spans="1:19" x14ac:dyDescent="0.2">
      <c r="A48" s="22">
        <v>30207</v>
      </c>
      <c r="B48" s="24" t="s">
        <v>25</v>
      </c>
      <c r="C48" s="25" t="s">
        <v>27</v>
      </c>
      <c r="D48" s="22" t="s">
        <v>17</v>
      </c>
      <c r="G48" s="22" t="s">
        <v>13</v>
      </c>
      <c r="H48" s="22" t="s">
        <v>2</v>
      </c>
      <c r="I48" s="22" t="s">
        <v>10</v>
      </c>
      <c r="J48" s="24">
        <v>362.4</v>
      </c>
      <c r="M48" s="26" t="s">
        <v>173</v>
      </c>
      <c r="R48" s="22">
        <v>590</v>
      </c>
      <c r="S48" s="24">
        <f t="shared" si="2"/>
        <v>354</v>
      </c>
    </row>
    <row r="49" spans="1:19" x14ac:dyDescent="0.2">
      <c r="A49" s="22">
        <v>30107</v>
      </c>
      <c r="B49" s="24" t="s">
        <v>25</v>
      </c>
      <c r="C49" s="25" t="s">
        <v>27</v>
      </c>
      <c r="D49" s="22" t="s">
        <v>17</v>
      </c>
      <c r="G49" s="22">
        <v>2140</v>
      </c>
      <c r="H49" s="22" t="s">
        <v>2</v>
      </c>
      <c r="I49" s="22" t="s">
        <v>10</v>
      </c>
      <c r="J49" s="24">
        <v>329.4</v>
      </c>
      <c r="M49" s="26" t="s">
        <v>173</v>
      </c>
      <c r="R49" s="22">
        <v>535</v>
      </c>
      <c r="S49" s="24">
        <f t="shared" si="2"/>
        <v>321</v>
      </c>
    </row>
    <row r="50" spans="1:19" x14ac:dyDescent="0.2">
      <c r="A50" s="22">
        <v>30212</v>
      </c>
      <c r="B50" s="24" t="s">
        <v>25</v>
      </c>
      <c r="C50" s="25" t="s">
        <v>27</v>
      </c>
      <c r="D50" s="22" t="s">
        <v>17</v>
      </c>
      <c r="G50" s="22" t="s">
        <v>14</v>
      </c>
      <c r="H50" s="22" t="s">
        <v>2</v>
      </c>
      <c r="I50" s="22" t="s">
        <v>10</v>
      </c>
      <c r="J50" s="24">
        <v>439.79999999999995</v>
      </c>
      <c r="M50" s="26" t="s">
        <v>173</v>
      </c>
      <c r="R50" s="22">
        <v>719</v>
      </c>
      <c r="S50" s="24">
        <f t="shared" si="2"/>
        <v>431.4</v>
      </c>
    </row>
    <row r="51" spans="1:19" x14ac:dyDescent="0.2">
      <c r="A51" s="22">
        <v>30217</v>
      </c>
      <c r="B51" s="24" t="s">
        <v>25</v>
      </c>
      <c r="C51" s="25" t="s">
        <v>27</v>
      </c>
      <c r="D51" s="22" t="s">
        <v>17</v>
      </c>
      <c r="G51" s="22" t="s">
        <v>1299</v>
      </c>
      <c r="H51" s="22" t="s">
        <v>2</v>
      </c>
      <c r="I51" s="22" t="s">
        <v>10</v>
      </c>
      <c r="J51" s="24">
        <v>463.79999999999995</v>
      </c>
      <c r="M51" s="26" t="s">
        <v>173</v>
      </c>
      <c r="R51" s="22">
        <v>759</v>
      </c>
      <c r="S51" s="24">
        <f t="shared" si="2"/>
        <v>455.4</v>
      </c>
    </row>
    <row r="52" spans="1:19" x14ac:dyDescent="0.2">
      <c r="A52" s="22">
        <v>30203</v>
      </c>
      <c r="B52" s="24" t="s">
        <v>25</v>
      </c>
      <c r="C52" s="25" t="s">
        <v>27</v>
      </c>
      <c r="D52" s="22" t="s">
        <v>18</v>
      </c>
      <c r="G52" s="22" t="s">
        <v>12</v>
      </c>
      <c r="H52" s="22" t="s">
        <v>2</v>
      </c>
      <c r="I52" s="22" t="s">
        <v>10</v>
      </c>
      <c r="J52" s="24">
        <v>362.4</v>
      </c>
      <c r="M52" s="26" t="s">
        <v>173</v>
      </c>
      <c r="R52" s="22">
        <v>590</v>
      </c>
      <c r="S52" s="24">
        <f t="shared" si="2"/>
        <v>354</v>
      </c>
    </row>
    <row r="53" spans="1:19" x14ac:dyDescent="0.2">
      <c r="A53" s="22">
        <v>30103</v>
      </c>
      <c r="B53" s="24" t="s">
        <v>25</v>
      </c>
      <c r="C53" s="25" t="s">
        <v>27</v>
      </c>
      <c r="D53" s="22" t="s">
        <v>18</v>
      </c>
      <c r="G53" s="22">
        <v>2050</v>
      </c>
      <c r="H53" s="22" t="s">
        <v>2</v>
      </c>
      <c r="I53" s="22" t="s">
        <v>10</v>
      </c>
      <c r="J53" s="24">
        <v>330.59999999999997</v>
      </c>
      <c r="M53" s="26" t="s">
        <v>173</v>
      </c>
      <c r="R53" s="22">
        <v>537</v>
      </c>
      <c r="S53" s="24">
        <f t="shared" si="2"/>
        <v>322.2</v>
      </c>
    </row>
    <row r="54" spans="1:19" x14ac:dyDescent="0.2">
      <c r="A54" s="22">
        <v>30208</v>
      </c>
      <c r="B54" s="24" t="s">
        <v>25</v>
      </c>
      <c r="C54" s="25" t="s">
        <v>27</v>
      </c>
      <c r="D54" s="22" t="s">
        <v>18</v>
      </c>
      <c r="G54" s="22" t="s">
        <v>13</v>
      </c>
      <c r="H54" s="22" t="s">
        <v>2</v>
      </c>
      <c r="I54" s="22" t="s">
        <v>10</v>
      </c>
      <c r="J54" s="24">
        <v>375.59999999999997</v>
      </c>
      <c r="M54" s="26" t="s">
        <v>173</v>
      </c>
      <c r="R54" s="22">
        <v>612</v>
      </c>
      <c r="S54" s="24">
        <f t="shared" si="2"/>
        <v>367.2</v>
      </c>
    </row>
    <row r="55" spans="1:19" x14ac:dyDescent="0.2">
      <c r="A55" s="22">
        <v>30108</v>
      </c>
      <c r="B55" s="24" t="s">
        <v>25</v>
      </c>
      <c r="C55" s="25" t="s">
        <v>27</v>
      </c>
      <c r="D55" s="22" t="s">
        <v>18</v>
      </c>
      <c r="G55" s="22">
        <v>2140</v>
      </c>
      <c r="H55" s="22" t="s">
        <v>2</v>
      </c>
      <c r="I55" s="22" t="s">
        <v>10</v>
      </c>
      <c r="J55" s="24">
        <v>344.99999999999994</v>
      </c>
      <c r="M55" s="26" t="s">
        <v>173</v>
      </c>
      <c r="R55" s="22">
        <v>561</v>
      </c>
      <c r="S55" s="24">
        <f t="shared" si="2"/>
        <v>336.59999999999997</v>
      </c>
    </row>
    <row r="56" spans="1:19" x14ac:dyDescent="0.2">
      <c r="A56" s="22">
        <v>30213</v>
      </c>
      <c r="B56" s="24" t="s">
        <v>25</v>
      </c>
      <c r="C56" s="25" t="s">
        <v>27</v>
      </c>
      <c r="D56" s="22" t="s">
        <v>18</v>
      </c>
      <c r="G56" s="22" t="s">
        <v>14</v>
      </c>
      <c r="H56" s="22" t="s">
        <v>2</v>
      </c>
      <c r="I56" s="22" t="s">
        <v>10</v>
      </c>
      <c r="J56" s="24">
        <v>484.79999999999995</v>
      </c>
      <c r="M56" s="26" t="s">
        <v>173</v>
      </c>
      <c r="R56" s="22">
        <v>794</v>
      </c>
      <c r="S56" s="24">
        <f t="shared" si="2"/>
        <v>476.4</v>
      </c>
    </row>
    <row r="57" spans="1:19" x14ac:dyDescent="0.2">
      <c r="A57" s="22">
        <v>30218</v>
      </c>
      <c r="B57" s="24" t="s">
        <v>25</v>
      </c>
      <c r="C57" s="25" t="s">
        <v>27</v>
      </c>
      <c r="D57" s="22" t="s">
        <v>18</v>
      </c>
      <c r="G57" s="22" t="s">
        <v>1299</v>
      </c>
      <c r="H57" s="22" t="s">
        <v>2</v>
      </c>
      <c r="I57" s="22" t="s">
        <v>10</v>
      </c>
      <c r="J57" s="24">
        <v>517.79999999999995</v>
      </c>
      <c r="M57" s="26" t="s">
        <v>173</v>
      </c>
      <c r="R57" s="22">
        <v>849</v>
      </c>
      <c r="S57" s="24">
        <f t="shared" si="2"/>
        <v>509.4</v>
      </c>
    </row>
    <row r="58" spans="1:19" x14ac:dyDescent="0.2">
      <c r="A58" s="22">
        <v>30204</v>
      </c>
      <c r="B58" s="24" t="s">
        <v>25</v>
      </c>
      <c r="C58" s="25" t="s">
        <v>27</v>
      </c>
      <c r="D58" s="22" t="s">
        <v>19</v>
      </c>
      <c r="G58" s="22" t="s">
        <v>12</v>
      </c>
      <c r="H58" s="22" t="s">
        <v>2</v>
      </c>
      <c r="I58" s="22" t="s">
        <v>10</v>
      </c>
      <c r="J58" s="24">
        <v>380.99999999999994</v>
      </c>
      <c r="M58" s="26" t="s">
        <v>173</v>
      </c>
      <c r="R58" s="22">
        <v>621</v>
      </c>
      <c r="S58" s="24">
        <f t="shared" si="2"/>
        <v>372.59999999999997</v>
      </c>
    </row>
    <row r="59" spans="1:19" x14ac:dyDescent="0.2">
      <c r="A59" s="22">
        <v>30104</v>
      </c>
      <c r="B59" s="24" t="s">
        <v>25</v>
      </c>
      <c r="C59" s="25" t="s">
        <v>27</v>
      </c>
      <c r="D59" s="22" t="s">
        <v>19</v>
      </c>
      <c r="G59" s="22">
        <v>2050</v>
      </c>
      <c r="H59" s="22" t="s">
        <v>2</v>
      </c>
      <c r="I59" s="22" t="s">
        <v>10</v>
      </c>
      <c r="J59" s="24">
        <v>370.79999999999995</v>
      </c>
      <c r="M59" s="26" t="s">
        <v>173</v>
      </c>
      <c r="R59" s="22">
        <v>604</v>
      </c>
      <c r="S59" s="24">
        <f t="shared" si="2"/>
        <v>362.4</v>
      </c>
    </row>
    <row r="60" spans="1:19" x14ac:dyDescent="0.2">
      <c r="A60" s="22">
        <v>30209</v>
      </c>
      <c r="B60" s="24" t="s">
        <v>25</v>
      </c>
      <c r="C60" s="25" t="s">
        <v>27</v>
      </c>
      <c r="D60" s="22" t="s">
        <v>19</v>
      </c>
      <c r="G60" s="22" t="s">
        <v>13</v>
      </c>
      <c r="H60" s="22" t="s">
        <v>2</v>
      </c>
      <c r="I60" s="22" t="s">
        <v>10</v>
      </c>
      <c r="J60" s="24">
        <v>396.59999999999997</v>
      </c>
      <c r="M60" s="26" t="s">
        <v>173</v>
      </c>
      <c r="R60" s="22">
        <v>647</v>
      </c>
      <c r="S60" s="24">
        <f t="shared" si="2"/>
        <v>388.2</v>
      </c>
    </row>
    <row r="61" spans="1:19" x14ac:dyDescent="0.2">
      <c r="A61" s="22">
        <v>30109</v>
      </c>
      <c r="B61" s="24" t="s">
        <v>25</v>
      </c>
      <c r="C61" s="25" t="s">
        <v>27</v>
      </c>
      <c r="D61" s="22" t="s">
        <v>19</v>
      </c>
      <c r="G61" s="22">
        <v>2140</v>
      </c>
      <c r="H61" s="22" t="s">
        <v>2</v>
      </c>
      <c r="I61" s="22" t="s">
        <v>10</v>
      </c>
      <c r="J61" s="24">
        <v>386.99999999999994</v>
      </c>
      <c r="M61" s="26" t="s">
        <v>173</v>
      </c>
      <c r="R61" s="22">
        <v>631</v>
      </c>
      <c r="S61" s="24">
        <f t="shared" si="2"/>
        <v>378.59999999999997</v>
      </c>
    </row>
    <row r="62" spans="1:19" x14ac:dyDescent="0.2">
      <c r="A62" s="22">
        <v>30214</v>
      </c>
      <c r="B62" s="24" t="s">
        <v>25</v>
      </c>
      <c r="C62" s="25" t="s">
        <v>27</v>
      </c>
      <c r="D62" s="22" t="s">
        <v>19</v>
      </c>
      <c r="G62" s="22" t="s">
        <v>14</v>
      </c>
      <c r="H62" s="22" t="s">
        <v>2</v>
      </c>
      <c r="I62" s="22" t="s">
        <v>10</v>
      </c>
      <c r="J62" s="24">
        <v>484.79999999999995</v>
      </c>
      <c r="M62" s="26" t="s">
        <v>173</v>
      </c>
      <c r="R62" s="22">
        <v>794</v>
      </c>
      <c r="S62" s="24">
        <f t="shared" si="2"/>
        <v>476.4</v>
      </c>
    </row>
    <row r="63" spans="1:19" x14ac:dyDescent="0.2">
      <c r="A63" s="22">
        <v>30219</v>
      </c>
      <c r="B63" s="24" t="s">
        <v>25</v>
      </c>
      <c r="C63" s="25" t="s">
        <v>27</v>
      </c>
      <c r="D63" s="22" t="s">
        <v>19</v>
      </c>
      <c r="G63" s="22" t="s">
        <v>1299</v>
      </c>
      <c r="H63" s="22" t="s">
        <v>2</v>
      </c>
      <c r="I63" s="22" t="s">
        <v>10</v>
      </c>
      <c r="J63" s="24">
        <v>517.79999999999995</v>
      </c>
      <c r="M63" s="26" t="s">
        <v>173</v>
      </c>
      <c r="R63" s="22">
        <v>849</v>
      </c>
      <c r="S63" s="24">
        <f t="shared" si="2"/>
        <v>509.4</v>
      </c>
    </row>
    <row r="64" spans="1:19" x14ac:dyDescent="0.2">
      <c r="A64" s="22">
        <v>30205</v>
      </c>
      <c r="B64" s="24" t="s">
        <v>25</v>
      </c>
      <c r="C64" s="25" t="s">
        <v>27</v>
      </c>
      <c r="D64" s="22" t="s">
        <v>20</v>
      </c>
      <c r="G64" s="22" t="s">
        <v>12</v>
      </c>
      <c r="H64" s="22" t="s">
        <v>2</v>
      </c>
      <c r="I64" s="22" t="s">
        <v>10</v>
      </c>
      <c r="J64" s="24">
        <v>445.2</v>
      </c>
      <c r="M64" s="26" t="s">
        <v>173</v>
      </c>
      <c r="R64" s="22">
        <v>728</v>
      </c>
      <c r="S64" s="24">
        <f t="shared" ref="S64:S117" si="4">IF(I64="Standard", R64*0.7, IF(I64="Sur mesure", R64*0.6, "Valeur non reconnue"))</f>
        <v>436.8</v>
      </c>
    </row>
    <row r="65" spans="1:20" x14ac:dyDescent="0.2">
      <c r="A65" s="22">
        <v>30105</v>
      </c>
      <c r="B65" s="24" t="s">
        <v>25</v>
      </c>
      <c r="C65" s="25" t="s">
        <v>27</v>
      </c>
      <c r="D65" s="22" t="s">
        <v>20</v>
      </c>
      <c r="G65" s="22">
        <v>2050</v>
      </c>
      <c r="H65" s="22" t="s">
        <v>2</v>
      </c>
      <c r="I65" s="22" t="s">
        <v>10</v>
      </c>
      <c r="J65" s="24">
        <v>418.2</v>
      </c>
      <c r="M65" s="26" t="s">
        <v>173</v>
      </c>
      <c r="R65" s="22">
        <v>683</v>
      </c>
      <c r="S65" s="24">
        <f t="shared" si="4"/>
        <v>409.8</v>
      </c>
    </row>
    <row r="66" spans="1:20" x14ac:dyDescent="0.2">
      <c r="A66" s="22">
        <v>30210</v>
      </c>
      <c r="B66" s="24" t="s">
        <v>25</v>
      </c>
      <c r="C66" s="25" t="s">
        <v>27</v>
      </c>
      <c r="D66" s="22" t="s">
        <v>20</v>
      </c>
      <c r="G66" s="22" t="s">
        <v>13</v>
      </c>
      <c r="H66" s="22" t="s">
        <v>2</v>
      </c>
      <c r="I66" s="22" t="s">
        <v>10</v>
      </c>
      <c r="J66" s="24">
        <v>463.79999999999995</v>
      </c>
      <c r="M66" s="26" t="s">
        <v>173</v>
      </c>
      <c r="R66" s="22">
        <v>759</v>
      </c>
      <c r="S66" s="24">
        <f t="shared" si="4"/>
        <v>455.4</v>
      </c>
    </row>
    <row r="67" spans="1:20" x14ac:dyDescent="0.2">
      <c r="A67" s="22">
        <v>30110</v>
      </c>
      <c r="B67" s="24" t="s">
        <v>25</v>
      </c>
      <c r="C67" s="25" t="s">
        <v>27</v>
      </c>
      <c r="D67" s="22" t="s">
        <v>20</v>
      </c>
      <c r="G67" s="22">
        <v>2140</v>
      </c>
      <c r="H67" s="22" t="s">
        <v>2</v>
      </c>
      <c r="I67" s="22" t="s">
        <v>10</v>
      </c>
      <c r="J67" s="24">
        <v>436.2</v>
      </c>
      <c r="M67" s="26" t="s">
        <v>173</v>
      </c>
      <c r="R67" s="22">
        <v>713</v>
      </c>
      <c r="S67" s="24">
        <f t="shared" si="4"/>
        <v>427.8</v>
      </c>
    </row>
    <row r="68" spans="1:20" x14ac:dyDescent="0.2">
      <c r="A68" s="22">
        <v>30215</v>
      </c>
      <c r="B68" s="24" t="s">
        <v>25</v>
      </c>
      <c r="C68" s="25" t="s">
        <v>27</v>
      </c>
      <c r="D68" s="22" t="s">
        <v>20</v>
      </c>
      <c r="G68" s="22" t="s">
        <v>14</v>
      </c>
      <c r="H68" s="22" t="s">
        <v>2</v>
      </c>
      <c r="I68" s="22" t="s">
        <v>10</v>
      </c>
      <c r="J68" s="24">
        <v>517.79999999999995</v>
      </c>
      <c r="M68" s="26" t="s">
        <v>173</v>
      </c>
      <c r="R68" s="22">
        <v>849</v>
      </c>
      <c r="S68" s="24">
        <f t="shared" si="4"/>
        <v>509.4</v>
      </c>
    </row>
    <row r="69" spans="1:20" x14ac:dyDescent="0.2">
      <c r="A69" s="22">
        <v>30220</v>
      </c>
      <c r="B69" s="24" t="s">
        <v>25</v>
      </c>
      <c r="C69" s="25" t="s">
        <v>27</v>
      </c>
      <c r="D69" s="22" t="s">
        <v>20</v>
      </c>
      <c r="G69" s="22" t="s">
        <v>1299</v>
      </c>
      <c r="H69" s="22" t="s">
        <v>2</v>
      </c>
      <c r="I69" s="22" t="s">
        <v>10</v>
      </c>
      <c r="J69" s="24">
        <v>567.59999999999991</v>
      </c>
      <c r="M69" s="26" t="s">
        <v>173</v>
      </c>
      <c r="R69" s="22">
        <v>932</v>
      </c>
      <c r="S69" s="24">
        <f t="shared" si="4"/>
        <v>559.19999999999993</v>
      </c>
    </row>
    <row r="70" spans="1:20" x14ac:dyDescent="0.2">
      <c r="A70" s="31">
        <v>30230</v>
      </c>
      <c r="B70" s="24" t="s">
        <v>25</v>
      </c>
      <c r="C70" s="25" t="s">
        <v>27</v>
      </c>
      <c r="D70" s="22" t="s">
        <v>23</v>
      </c>
      <c r="E70" s="7" t="s">
        <v>11</v>
      </c>
      <c r="G70" s="22" t="s">
        <v>12</v>
      </c>
      <c r="H70" s="22" t="s">
        <v>9</v>
      </c>
      <c r="I70" s="22" t="s">
        <v>10</v>
      </c>
      <c r="J70" s="24">
        <v>680.4</v>
      </c>
      <c r="M70" s="26" t="s">
        <v>173</v>
      </c>
      <c r="R70" s="22">
        <v>1106</v>
      </c>
      <c r="S70" s="24">
        <f t="shared" si="4"/>
        <v>663.6</v>
      </c>
      <c r="T70" s="22" t="s">
        <v>1234</v>
      </c>
    </row>
    <row r="71" spans="1:20" x14ac:dyDescent="0.2">
      <c r="A71" s="31">
        <v>30130</v>
      </c>
      <c r="B71" s="24" t="s">
        <v>25</v>
      </c>
      <c r="C71" s="25" t="s">
        <v>27</v>
      </c>
      <c r="D71" s="22" t="s">
        <v>23</v>
      </c>
      <c r="E71" s="7" t="s">
        <v>11</v>
      </c>
      <c r="G71" s="22" t="s">
        <v>1313</v>
      </c>
      <c r="H71" s="22" t="s">
        <v>9</v>
      </c>
      <c r="I71" s="22" t="s">
        <v>10</v>
      </c>
      <c r="J71" s="24">
        <v>654.59999999999991</v>
      </c>
      <c r="M71" s="26" t="s">
        <v>173</v>
      </c>
      <c r="R71" s="22">
        <v>1063</v>
      </c>
      <c r="S71" s="24">
        <f t="shared" si="4"/>
        <v>637.79999999999995</v>
      </c>
      <c r="T71" s="22" t="s">
        <v>1234</v>
      </c>
    </row>
    <row r="72" spans="1:20" x14ac:dyDescent="0.2">
      <c r="A72" s="31">
        <v>30241</v>
      </c>
      <c r="B72" s="24" t="s">
        <v>25</v>
      </c>
      <c r="C72" s="25" t="s">
        <v>27</v>
      </c>
      <c r="D72" s="22" t="s">
        <v>23</v>
      </c>
      <c r="E72" s="54" t="s">
        <v>11</v>
      </c>
      <c r="G72" s="22" t="s">
        <v>13</v>
      </c>
      <c r="H72" s="22" t="s">
        <v>9</v>
      </c>
      <c r="I72" s="22" t="s">
        <v>10</v>
      </c>
      <c r="J72" s="24">
        <v>701.99999999999989</v>
      </c>
      <c r="M72" s="26" t="s">
        <v>173</v>
      </c>
      <c r="R72" s="22">
        <v>1142</v>
      </c>
      <c r="S72" s="24">
        <f t="shared" si="4"/>
        <v>685.19999999999993</v>
      </c>
      <c r="T72" s="22" t="s">
        <v>1234</v>
      </c>
    </row>
    <row r="73" spans="1:20" x14ac:dyDescent="0.2">
      <c r="A73" s="31">
        <v>30141</v>
      </c>
      <c r="B73" s="24" t="s">
        <v>25</v>
      </c>
      <c r="C73" s="25" t="s">
        <v>27</v>
      </c>
      <c r="D73" s="22" t="s">
        <v>23</v>
      </c>
      <c r="E73" s="7" t="s">
        <v>11</v>
      </c>
      <c r="G73" s="22" t="s">
        <v>1314</v>
      </c>
      <c r="H73" s="22" t="s">
        <v>9</v>
      </c>
      <c r="I73" s="22" t="s">
        <v>10</v>
      </c>
      <c r="J73" s="24">
        <v>677.4</v>
      </c>
      <c r="M73" s="26" t="s">
        <v>173</v>
      </c>
      <c r="R73" s="22">
        <v>1101</v>
      </c>
      <c r="S73" s="24">
        <f t="shared" si="4"/>
        <v>660.6</v>
      </c>
      <c r="T73" s="22" t="s">
        <v>1234</v>
      </c>
    </row>
    <row r="74" spans="1:20" x14ac:dyDescent="0.2">
      <c r="A74" s="31">
        <v>30252</v>
      </c>
      <c r="B74" s="24" t="s">
        <v>25</v>
      </c>
      <c r="C74" s="25" t="s">
        <v>27</v>
      </c>
      <c r="D74" s="22" t="s">
        <v>23</v>
      </c>
      <c r="E74" s="7" t="s">
        <v>11</v>
      </c>
      <c r="G74" s="22" t="s">
        <v>14</v>
      </c>
      <c r="H74" s="22" t="s">
        <v>9</v>
      </c>
      <c r="I74" s="22" t="s">
        <v>10</v>
      </c>
      <c r="J74" s="24">
        <v>97.199999999999989</v>
      </c>
      <c r="M74" s="26" t="s">
        <v>173</v>
      </c>
      <c r="R74" s="22">
        <v>134</v>
      </c>
      <c r="S74" s="24">
        <f t="shared" si="4"/>
        <v>80.399999999999991</v>
      </c>
      <c r="T74" s="22" t="s">
        <v>1234</v>
      </c>
    </row>
    <row r="75" spans="1:20" x14ac:dyDescent="0.2">
      <c r="A75" s="31">
        <v>30263</v>
      </c>
      <c r="B75" s="24" t="s">
        <v>25</v>
      </c>
      <c r="C75" s="25" t="s">
        <v>27</v>
      </c>
      <c r="D75" s="22" t="s">
        <v>23</v>
      </c>
      <c r="E75" s="7" t="s">
        <v>11</v>
      </c>
      <c r="G75" s="22" t="s">
        <v>1300</v>
      </c>
      <c r="H75" s="22" t="s">
        <v>9</v>
      </c>
      <c r="I75" s="22" t="s">
        <v>10</v>
      </c>
      <c r="J75" s="24">
        <v>859.8</v>
      </c>
      <c r="M75" s="26" t="s">
        <v>173</v>
      </c>
      <c r="R75" s="22">
        <v>1405</v>
      </c>
      <c r="S75" s="24">
        <f t="shared" si="4"/>
        <v>843</v>
      </c>
      <c r="T75" s="22" t="s">
        <v>1234</v>
      </c>
    </row>
    <row r="76" spans="1:20" x14ac:dyDescent="0.2">
      <c r="A76" s="31">
        <v>30231</v>
      </c>
      <c r="B76" s="24" t="s">
        <v>25</v>
      </c>
      <c r="C76" s="25" t="s">
        <v>27</v>
      </c>
      <c r="D76" s="22" t="s">
        <v>24</v>
      </c>
      <c r="E76" s="7" t="s">
        <v>1254</v>
      </c>
      <c r="G76" s="22" t="s">
        <v>12</v>
      </c>
      <c r="H76" s="22" t="s">
        <v>9</v>
      </c>
      <c r="I76" s="22" t="s">
        <v>10</v>
      </c>
      <c r="J76" s="24">
        <v>697.8</v>
      </c>
      <c r="M76" s="26" t="s">
        <v>173</v>
      </c>
      <c r="R76" s="22">
        <v>1135</v>
      </c>
      <c r="S76" s="24">
        <f t="shared" si="4"/>
        <v>681</v>
      </c>
      <c r="T76" s="22" t="s">
        <v>1235</v>
      </c>
    </row>
    <row r="77" spans="1:20" x14ac:dyDescent="0.2">
      <c r="A77" s="31">
        <v>30131</v>
      </c>
      <c r="B77" s="24" t="s">
        <v>25</v>
      </c>
      <c r="C77" s="25" t="s">
        <v>27</v>
      </c>
      <c r="D77" s="22" t="s">
        <v>24</v>
      </c>
      <c r="E77" s="7" t="s">
        <v>1254</v>
      </c>
      <c r="G77" s="22" t="s">
        <v>1313</v>
      </c>
      <c r="H77" s="22" t="s">
        <v>9</v>
      </c>
      <c r="I77" s="22" t="s">
        <v>10</v>
      </c>
      <c r="J77" s="24">
        <v>664.19999999999993</v>
      </c>
      <c r="M77" s="26" t="s">
        <v>173</v>
      </c>
      <c r="R77" s="22">
        <v>1079</v>
      </c>
      <c r="S77" s="24">
        <f t="shared" si="4"/>
        <v>647.4</v>
      </c>
      <c r="T77" s="22" t="s">
        <v>1235</v>
      </c>
    </row>
    <row r="78" spans="1:20" x14ac:dyDescent="0.2">
      <c r="A78" s="31">
        <v>30242</v>
      </c>
      <c r="B78" s="24" t="s">
        <v>25</v>
      </c>
      <c r="C78" s="25" t="s">
        <v>27</v>
      </c>
      <c r="D78" s="22" t="s">
        <v>24</v>
      </c>
      <c r="E78" s="54" t="s">
        <v>1254</v>
      </c>
      <c r="G78" s="22" t="s">
        <v>13</v>
      </c>
      <c r="H78" s="22" t="s">
        <v>9</v>
      </c>
      <c r="I78" s="22" t="s">
        <v>10</v>
      </c>
      <c r="J78" s="24">
        <v>719.4</v>
      </c>
      <c r="M78" s="26" t="s">
        <v>173</v>
      </c>
      <c r="R78" s="22">
        <v>1171</v>
      </c>
      <c r="S78" s="24">
        <f t="shared" si="4"/>
        <v>702.6</v>
      </c>
      <c r="T78" s="22" t="s">
        <v>1235</v>
      </c>
    </row>
    <row r="79" spans="1:20" x14ac:dyDescent="0.2">
      <c r="A79" s="31">
        <v>30142</v>
      </c>
      <c r="B79" s="24" t="s">
        <v>25</v>
      </c>
      <c r="C79" s="25" t="s">
        <v>27</v>
      </c>
      <c r="D79" s="22" t="s">
        <v>24</v>
      </c>
      <c r="E79" s="7" t="s">
        <v>1254</v>
      </c>
      <c r="G79" s="22" t="s">
        <v>1314</v>
      </c>
      <c r="H79" s="22" t="s">
        <v>9</v>
      </c>
      <c r="I79" s="22" t="s">
        <v>10</v>
      </c>
      <c r="J79" s="24">
        <v>688.19999999999993</v>
      </c>
      <c r="M79" s="26" t="s">
        <v>173</v>
      </c>
      <c r="R79" s="22">
        <v>1119</v>
      </c>
      <c r="S79" s="24">
        <f t="shared" si="4"/>
        <v>671.4</v>
      </c>
      <c r="T79" s="22" t="s">
        <v>1235</v>
      </c>
    </row>
    <row r="80" spans="1:20" x14ac:dyDescent="0.2">
      <c r="A80" s="31">
        <v>30253</v>
      </c>
      <c r="B80" s="24" t="s">
        <v>25</v>
      </c>
      <c r="C80" s="25" t="s">
        <v>27</v>
      </c>
      <c r="D80" s="22" t="s">
        <v>24</v>
      </c>
      <c r="E80" s="7" t="s">
        <v>1254</v>
      </c>
      <c r="G80" s="22" t="s">
        <v>14</v>
      </c>
      <c r="H80" s="22" t="s">
        <v>9</v>
      </c>
      <c r="I80" s="22" t="s">
        <v>10</v>
      </c>
      <c r="J80" s="24">
        <v>866.4</v>
      </c>
      <c r="M80" s="26" t="s">
        <v>173</v>
      </c>
      <c r="R80" s="22">
        <v>1416</v>
      </c>
      <c r="S80" s="24">
        <f t="shared" si="4"/>
        <v>849.6</v>
      </c>
      <c r="T80" s="22" t="s">
        <v>1235</v>
      </c>
    </row>
    <row r="81" spans="1:20" x14ac:dyDescent="0.2">
      <c r="A81" s="31">
        <v>30264</v>
      </c>
      <c r="B81" s="24" t="s">
        <v>25</v>
      </c>
      <c r="C81" s="25" t="s">
        <v>27</v>
      </c>
      <c r="D81" s="22" t="s">
        <v>24</v>
      </c>
      <c r="E81" s="7" t="s">
        <v>1254</v>
      </c>
      <c r="G81" s="22" t="s">
        <v>1300</v>
      </c>
      <c r="H81" s="22" t="s">
        <v>9</v>
      </c>
      <c r="I81" s="22" t="s">
        <v>10</v>
      </c>
      <c r="J81" s="24">
        <v>908.99999999999989</v>
      </c>
      <c r="M81" s="26" t="s">
        <v>173</v>
      </c>
      <c r="R81" s="22">
        <v>1487</v>
      </c>
      <c r="S81" s="24">
        <f t="shared" si="4"/>
        <v>892.19999999999993</v>
      </c>
      <c r="T81" s="22" t="s">
        <v>1235</v>
      </c>
    </row>
    <row r="82" spans="1:20" x14ac:dyDescent="0.2">
      <c r="A82" s="31">
        <v>30232</v>
      </c>
      <c r="B82" s="24" t="s">
        <v>25</v>
      </c>
      <c r="C82" s="25" t="s">
        <v>27</v>
      </c>
      <c r="D82" s="24" t="s">
        <v>168</v>
      </c>
      <c r="E82" s="7" t="s">
        <v>1255</v>
      </c>
      <c r="G82" s="22" t="s">
        <v>12</v>
      </c>
      <c r="H82" s="22" t="s">
        <v>9</v>
      </c>
      <c r="I82" s="22" t="s">
        <v>10</v>
      </c>
      <c r="J82" s="24">
        <v>711.59999999999991</v>
      </c>
      <c r="K82" s="23" t="s">
        <v>22</v>
      </c>
      <c r="M82" s="26" t="s">
        <v>173</v>
      </c>
      <c r="R82" s="22">
        <v>1158</v>
      </c>
      <c r="S82" s="24">
        <f t="shared" si="4"/>
        <v>694.8</v>
      </c>
      <c r="T82" s="22" t="s">
        <v>1236</v>
      </c>
    </row>
    <row r="83" spans="1:20" x14ac:dyDescent="0.2">
      <c r="A83" s="31">
        <v>30132</v>
      </c>
      <c r="B83" s="24" t="s">
        <v>25</v>
      </c>
      <c r="C83" s="25" t="s">
        <v>27</v>
      </c>
      <c r="D83" s="24" t="s">
        <v>168</v>
      </c>
      <c r="E83" s="7" t="s">
        <v>1255</v>
      </c>
      <c r="G83" s="22" t="s">
        <v>1313</v>
      </c>
      <c r="H83" s="22" t="s">
        <v>9</v>
      </c>
      <c r="I83" s="22" t="s">
        <v>10</v>
      </c>
      <c r="J83" s="24">
        <v>675.59999999999991</v>
      </c>
      <c r="K83" s="23" t="s">
        <v>22</v>
      </c>
      <c r="M83" s="26" t="s">
        <v>173</v>
      </c>
      <c r="R83" s="22">
        <v>1098</v>
      </c>
      <c r="S83" s="24">
        <f t="shared" si="4"/>
        <v>658.8</v>
      </c>
      <c r="T83" s="22" t="s">
        <v>1236</v>
      </c>
    </row>
    <row r="84" spans="1:20" x14ac:dyDescent="0.2">
      <c r="A84" s="31">
        <v>30243</v>
      </c>
      <c r="B84" s="24" t="s">
        <v>25</v>
      </c>
      <c r="C84" s="25" t="s">
        <v>27</v>
      </c>
      <c r="D84" s="24" t="s">
        <v>168</v>
      </c>
      <c r="E84" s="7" t="s">
        <v>1255</v>
      </c>
      <c r="G84" s="22" t="s">
        <v>13</v>
      </c>
      <c r="H84" s="22" t="s">
        <v>9</v>
      </c>
      <c r="I84" s="22" t="s">
        <v>10</v>
      </c>
      <c r="J84" s="24">
        <v>734.99999999999989</v>
      </c>
      <c r="K84" s="23" t="s">
        <v>22</v>
      </c>
      <c r="M84" s="26" t="s">
        <v>173</v>
      </c>
      <c r="R84" s="22">
        <v>1197</v>
      </c>
      <c r="S84" s="24">
        <f t="shared" si="4"/>
        <v>718.19999999999993</v>
      </c>
      <c r="T84" s="22" t="s">
        <v>1236</v>
      </c>
    </row>
    <row r="85" spans="1:20" x14ac:dyDescent="0.2">
      <c r="A85" s="31">
        <v>30143</v>
      </c>
      <c r="B85" s="24" t="s">
        <v>25</v>
      </c>
      <c r="C85" s="25" t="s">
        <v>27</v>
      </c>
      <c r="D85" s="24" t="s">
        <v>168</v>
      </c>
      <c r="E85" s="7" t="s">
        <v>1255</v>
      </c>
      <c r="G85" s="22" t="s">
        <v>1314</v>
      </c>
      <c r="H85" s="22" t="s">
        <v>9</v>
      </c>
      <c r="I85" s="22" t="s">
        <v>10</v>
      </c>
      <c r="J85" s="24">
        <v>701.99999999999989</v>
      </c>
      <c r="K85" s="23" t="s">
        <v>22</v>
      </c>
      <c r="M85" s="26" t="s">
        <v>173</v>
      </c>
      <c r="R85" s="22">
        <v>1142</v>
      </c>
      <c r="S85" s="24">
        <f t="shared" si="4"/>
        <v>685.19999999999993</v>
      </c>
      <c r="T85" s="22" t="s">
        <v>1236</v>
      </c>
    </row>
    <row r="86" spans="1:20" x14ac:dyDescent="0.2">
      <c r="A86" s="31">
        <v>30254</v>
      </c>
      <c r="B86" s="24" t="s">
        <v>25</v>
      </c>
      <c r="C86" s="25" t="s">
        <v>27</v>
      </c>
      <c r="D86" s="24" t="s">
        <v>168</v>
      </c>
      <c r="E86" s="7" t="s">
        <v>1255</v>
      </c>
      <c r="G86" s="22" t="s">
        <v>14</v>
      </c>
      <c r="H86" s="22" t="s">
        <v>9</v>
      </c>
      <c r="I86" s="22" t="s">
        <v>10</v>
      </c>
      <c r="J86" s="24">
        <v>955.8</v>
      </c>
      <c r="K86" s="23" t="s">
        <v>22</v>
      </c>
      <c r="M86" s="26" t="s">
        <v>173</v>
      </c>
      <c r="R86" s="22">
        <v>1565</v>
      </c>
      <c r="S86" s="24">
        <f t="shared" si="4"/>
        <v>939</v>
      </c>
      <c r="T86" s="22" t="s">
        <v>1236</v>
      </c>
    </row>
    <row r="87" spans="1:20" x14ac:dyDescent="0.2">
      <c r="A87" s="31">
        <v>30265</v>
      </c>
      <c r="B87" s="24" t="s">
        <v>25</v>
      </c>
      <c r="C87" s="25" t="s">
        <v>27</v>
      </c>
      <c r="D87" s="24" t="s">
        <v>168</v>
      </c>
      <c r="E87" s="7" t="s">
        <v>1255</v>
      </c>
      <c r="G87" s="22" t="s">
        <v>1300</v>
      </c>
      <c r="H87" s="22" t="s">
        <v>9</v>
      </c>
      <c r="I87" s="22" t="s">
        <v>10</v>
      </c>
      <c r="J87" s="24">
        <v>1007.9999999999999</v>
      </c>
      <c r="K87" s="23" t="s">
        <v>22</v>
      </c>
      <c r="M87" s="26" t="s">
        <v>173</v>
      </c>
      <c r="R87" s="22">
        <v>1652</v>
      </c>
      <c r="S87" s="24">
        <f t="shared" si="4"/>
        <v>991.19999999999993</v>
      </c>
      <c r="T87" s="22" t="s">
        <v>1236</v>
      </c>
    </row>
    <row r="88" spans="1:20" x14ac:dyDescent="0.2">
      <c r="A88" s="31">
        <v>30233</v>
      </c>
      <c r="B88" s="24" t="s">
        <v>25</v>
      </c>
      <c r="C88" s="25" t="s">
        <v>27</v>
      </c>
      <c r="D88" s="24" t="s">
        <v>168</v>
      </c>
      <c r="E88" s="7" t="s">
        <v>1256</v>
      </c>
      <c r="G88" s="22" t="s">
        <v>12</v>
      </c>
      <c r="H88" s="22" t="s">
        <v>9</v>
      </c>
      <c r="I88" s="22" t="s">
        <v>10</v>
      </c>
      <c r="J88" s="24">
        <v>1010.3999999999999</v>
      </c>
      <c r="K88" s="23" t="s">
        <v>22</v>
      </c>
      <c r="M88" s="26" t="s">
        <v>173</v>
      </c>
      <c r="R88" s="22">
        <v>1656</v>
      </c>
      <c r="S88" s="24">
        <f t="shared" si="4"/>
        <v>993.59999999999991</v>
      </c>
      <c r="T88" s="22" t="s">
        <v>1237</v>
      </c>
    </row>
    <row r="89" spans="1:20" x14ac:dyDescent="0.2">
      <c r="A89" s="31">
        <v>30133</v>
      </c>
      <c r="B89" s="24" t="s">
        <v>25</v>
      </c>
      <c r="C89" s="25" t="s">
        <v>27</v>
      </c>
      <c r="D89" s="24" t="s">
        <v>168</v>
      </c>
      <c r="E89" s="7" t="s">
        <v>1256</v>
      </c>
      <c r="G89" s="22" t="s">
        <v>1313</v>
      </c>
      <c r="H89" s="22" t="s">
        <v>9</v>
      </c>
      <c r="I89" s="22" t="s">
        <v>10</v>
      </c>
      <c r="J89" s="24">
        <v>1010.3999999999999</v>
      </c>
      <c r="K89" s="23" t="s">
        <v>22</v>
      </c>
      <c r="M89" s="26" t="s">
        <v>173</v>
      </c>
      <c r="R89" s="22">
        <v>1656</v>
      </c>
      <c r="S89" s="24">
        <f t="shared" si="4"/>
        <v>993.59999999999991</v>
      </c>
      <c r="T89" s="22" t="s">
        <v>1237</v>
      </c>
    </row>
    <row r="90" spans="1:20" x14ac:dyDescent="0.2">
      <c r="A90" s="31">
        <v>30244</v>
      </c>
      <c r="B90" s="24" t="s">
        <v>25</v>
      </c>
      <c r="C90" s="25" t="s">
        <v>27</v>
      </c>
      <c r="D90" s="24" t="s">
        <v>168</v>
      </c>
      <c r="E90" s="7" t="s">
        <v>1256</v>
      </c>
      <c r="G90" s="22" t="s">
        <v>13</v>
      </c>
      <c r="H90" s="22" t="s">
        <v>9</v>
      </c>
      <c r="I90" s="22" t="s">
        <v>10</v>
      </c>
      <c r="J90" s="24">
        <v>1048.1999999999998</v>
      </c>
      <c r="K90" s="23" t="s">
        <v>22</v>
      </c>
      <c r="M90" s="26" t="s">
        <v>173</v>
      </c>
      <c r="R90" s="22">
        <v>1719</v>
      </c>
      <c r="S90" s="24">
        <f t="shared" si="4"/>
        <v>1031.3999999999999</v>
      </c>
      <c r="T90" s="22" t="s">
        <v>1237</v>
      </c>
    </row>
    <row r="91" spans="1:20" x14ac:dyDescent="0.2">
      <c r="A91" s="31">
        <v>30144</v>
      </c>
      <c r="B91" s="24" t="s">
        <v>25</v>
      </c>
      <c r="C91" s="25" t="s">
        <v>27</v>
      </c>
      <c r="D91" s="24" t="s">
        <v>168</v>
      </c>
      <c r="E91" s="7" t="s">
        <v>1256</v>
      </c>
      <c r="G91" s="22" t="s">
        <v>1314</v>
      </c>
      <c r="H91" s="22" t="s">
        <v>9</v>
      </c>
      <c r="I91" s="22" t="s">
        <v>10</v>
      </c>
      <c r="J91" s="24">
        <v>1048.1999999999998</v>
      </c>
      <c r="K91" s="23" t="s">
        <v>22</v>
      </c>
      <c r="M91" s="26" t="s">
        <v>173</v>
      </c>
      <c r="R91" s="22">
        <v>1719</v>
      </c>
      <c r="S91" s="24">
        <f t="shared" si="4"/>
        <v>1031.3999999999999</v>
      </c>
      <c r="T91" s="22" t="s">
        <v>1237</v>
      </c>
    </row>
    <row r="92" spans="1:20" x14ac:dyDescent="0.2">
      <c r="A92" s="31">
        <v>30255</v>
      </c>
      <c r="B92" s="24" t="s">
        <v>25</v>
      </c>
      <c r="C92" s="25" t="s">
        <v>27</v>
      </c>
      <c r="D92" s="24" t="s">
        <v>168</v>
      </c>
      <c r="E92" s="7" t="s">
        <v>1256</v>
      </c>
      <c r="G92" s="22" t="s">
        <v>14</v>
      </c>
      <c r="H92" s="22" t="s">
        <v>9</v>
      </c>
      <c r="I92" s="22" t="s">
        <v>10</v>
      </c>
      <c r="J92" s="24">
        <v>1010.3999999999999</v>
      </c>
      <c r="K92" s="23" t="s">
        <v>22</v>
      </c>
      <c r="M92" s="26" t="s">
        <v>173</v>
      </c>
      <c r="R92" s="22">
        <v>1656</v>
      </c>
      <c r="S92" s="24">
        <f t="shared" si="4"/>
        <v>993.59999999999991</v>
      </c>
      <c r="T92" s="22" t="s">
        <v>1237</v>
      </c>
    </row>
    <row r="93" spans="1:20" x14ac:dyDescent="0.2">
      <c r="A93" s="31">
        <v>30266</v>
      </c>
      <c r="B93" s="24" t="s">
        <v>25</v>
      </c>
      <c r="C93" s="25" t="s">
        <v>27</v>
      </c>
      <c r="D93" s="24" t="s">
        <v>168</v>
      </c>
      <c r="E93" s="7" t="s">
        <v>1256</v>
      </c>
      <c r="G93" s="22" t="s">
        <v>1300</v>
      </c>
      <c r="H93" s="22" t="s">
        <v>9</v>
      </c>
      <c r="I93" s="22" t="s">
        <v>10</v>
      </c>
      <c r="J93" s="24">
        <v>1227</v>
      </c>
      <c r="K93" s="23" t="s">
        <v>22</v>
      </c>
      <c r="M93" s="26" t="s">
        <v>173</v>
      </c>
      <c r="R93" s="22">
        <v>2017</v>
      </c>
      <c r="S93" s="24">
        <f t="shared" si="4"/>
        <v>1210.2</v>
      </c>
      <c r="T93" s="22" t="s">
        <v>1237</v>
      </c>
    </row>
    <row r="94" spans="1:20" x14ac:dyDescent="0.2">
      <c r="A94" s="31">
        <v>30234</v>
      </c>
      <c r="B94" s="24" t="s">
        <v>25</v>
      </c>
      <c r="C94" s="25" t="s">
        <v>27</v>
      </c>
      <c r="D94" s="24" t="s">
        <v>169</v>
      </c>
      <c r="E94" s="47" t="s">
        <v>1257</v>
      </c>
      <c r="G94" s="22" t="s">
        <v>12</v>
      </c>
      <c r="H94" s="22" t="s">
        <v>9</v>
      </c>
      <c r="I94" s="22" t="s">
        <v>10</v>
      </c>
      <c r="J94" s="24">
        <v>710.99999999999989</v>
      </c>
      <c r="K94" s="23" t="s">
        <v>22</v>
      </c>
      <c r="M94" s="26" t="s">
        <v>173</v>
      </c>
      <c r="R94" s="22">
        <v>1157</v>
      </c>
      <c r="S94" s="24">
        <f t="shared" si="4"/>
        <v>694.19999999999993</v>
      </c>
      <c r="T94" s="22" t="s">
        <v>1236</v>
      </c>
    </row>
    <row r="95" spans="1:20" x14ac:dyDescent="0.2">
      <c r="A95" s="31">
        <v>30134</v>
      </c>
      <c r="B95" s="24" t="s">
        <v>25</v>
      </c>
      <c r="C95" s="25" t="s">
        <v>27</v>
      </c>
      <c r="D95" s="24" t="s">
        <v>169</v>
      </c>
      <c r="E95" s="7" t="s">
        <v>1257</v>
      </c>
      <c r="G95" s="22" t="s">
        <v>1313</v>
      </c>
      <c r="H95" s="22" t="s">
        <v>9</v>
      </c>
      <c r="I95" s="22" t="s">
        <v>10</v>
      </c>
      <c r="J95" s="24">
        <v>705.59999999999991</v>
      </c>
      <c r="K95" s="23" t="s">
        <v>22</v>
      </c>
      <c r="M95" s="26" t="s">
        <v>173</v>
      </c>
      <c r="R95" s="22">
        <v>1148</v>
      </c>
      <c r="S95" s="24">
        <f t="shared" si="4"/>
        <v>688.8</v>
      </c>
      <c r="T95" s="22" t="s">
        <v>1236</v>
      </c>
    </row>
    <row r="96" spans="1:20" x14ac:dyDescent="0.2">
      <c r="A96" s="31">
        <v>30245</v>
      </c>
      <c r="B96" s="24" t="s">
        <v>25</v>
      </c>
      <c r="C96" s="25" t="s">
        <v>27</v>
      </c>
      <c r="D96" s="24" t="s">
        <v>169</v>
      </c>
      <c r="E96" s="54" t="s">
        <v>1257</v>
      </c>
      <c r="G96" s="22" t="s">
        <v>13</v>
      </c>
      <c r="H96" s="22" t="s">
        <v>9</v>
      </c>
      <c r="I96" s="22" t="s">
        <v>10</v>
      </c>
      <c r="J96" s="24">
        <v>757.19999999999993</v>
      </c>
      <c r="K96" s="23" t="s">
        <v>22</v>
      </c>
      <c r="M96" s="26" t="s">
        <v>173</v>
      </c>
      <c r="R96" s="22">
        <v>1234</v>
      </c>
      <c r="S96" s="24">
        <f t="shared" si="4"/>
        <v>740.4</v>
      </c>
      <c r="T96" s="22" t="s">
        <v>1236</v>
      </c>
    </row>
    <row r="97" spans="1:20" x14ac:dyDescent="0.2">
      <c r="A97" s="31">
        <v>30145</v>
      </c>
      <c r="B97" s="24" t="s">
        <v>25</v>
      </c>
      <c r="C97" s="25" t="s">
        <v>27</v>
      </c>
      <c r="D97" s="24" t="s">
        <v>169</v>
      </c>
      <c r="E97" s="7" t="s">
        <v>1257</v>
      </c>
      <c r="G97" s="22" t="s">
        <v>1314</v>
      </c>
      <c r="H97" s="22" t="s">
        <v>9</v>
      </c>
      <c r="I97" s="22" t="s">
        <v>10</v>
      </c>
      <c r="J97" s="24">
        <v>728.99999999999989</v>
      </c>
      <c r="K97" s="23" t="s">
        <v>22</v>
      </c>
      <c r="M97" s="26" t="s">
        <v>173</v>
      </c>
      <c r="R97" s="22">
        <v>1187</v>
      </c>
      <c r="S97" s="24">
        <f t="shared" si="4"/>
        <v>712.19999999999993</v>
      </c>
      <c r="T97" s="22" t="s">
        <v>1236</v>
      </c>
    </row>
    <row r="98" spans="1:20" x14ac:dyDescent="0.2">
      <c r="A98" s="31">
        <v>30256</v>
      </c>
      <c r="B98" s="24" t="s">
        <v>25</v>
      </c>
      <c r="C98" s="25" t="s">
        <v>27</v>
      </c>
      <c r="D98" s="24" t="s">
        <v>169</v>
      </c>
      <c r="E98" s="7" t="s">
        <v>1257</v>
      </c>
      <c r="G98" s="22" t="s">
        <v>14</v>
      </c>
      <c r="H98" s="22" t="s">
        <v>9</v>
      </c>
      <c r="I98" s="22" t="s">
        <v>10</v>
      </c>
      <c r="J98" s="24">
        <v>955.8</v>
      </c>
      <c r="K98" s="23" t="s">
        <v>22</v>
      </c>
      <c r="M98" s="26" t="s">
        <v>173</v>
      </c>
      <c r="R98" s="22">
        <v>1565</v>
      </c>
      <c r="S98" s="24">
        <f t="shared" si="4"/>
        <v>939</v>
      </c>
      <c r="T98" s="22" t="s">
        <v>1236</v>
      </c>
    </row>
    <row r="99" spans="1:20" x14ac:dyDescent="0.2">
      <c r="A99" s="31">
        <v>30267</v>
      </c>
      <c r="B99" s="24" t="s">
        <v>25</v>
      </c>
      <c r="C99" s="25" t="s">
        <v>27</v>
      </c>
      <c r="D99" s="24" t="s">
        <v>169</v>
      </c>
      <c r="E99" s="7" t="s">
        <v>1257</v>
      </c>
      <c r="G99" s="22" t="s">
        <v>1300</v>
      </c>
      <c r="H99" s="22" t="s">
        <v>9</v>
      </c>
      <c r="I99" s="22" t="s">
        <v>10</v>
      </c>
      <c r="J99" s="24">
        <v>1007.9999999999999</v>
      </c>
      <c r="K99" s="23" t="s">
        <v>22</v>
      </c>
      <c r="M99" s="26" t="s">
        <v>173</v>
      </c>
      <c r="R99" s="22">
        <v>1652</v>
      </c>
      <c r="S99" s="24">
        <f t="shared" si="4"/>
        <v>991.19999999999993</v>
      </c>
      <c r="T99" s="22" t="s">
        <v>1236</v>
      </c>
    </row>
    <row r="100" spans="1:20" x14ac:dyDescent="0.2">
      <c r="A100" s="31">
        <v>30235</v>
      </c>
      <c r="B100" s="24" t="s">
        <v>25</v>
      </c>
      <c r="C100" s="25" t="s">
        <v>27</v>
      </c>
      <c r="D100" s="24" t="s">
        <v>169</v>
      </c>
      <c r="E100" s="47" t="s">
        <v>1258</v>
      </c>
      <c r="G100" s="22" t="s">
        <v>12</v>
      </c>
      <c r="H100" s="22" t="s">
        <v>9</v>
      </c>
      <c r="I100" s="22" t="s">
        <v>10</v>
      </c>
      <c r="J100" s="24">
        <v>1010.3999999999999</v>
      </c>
      <c r="K100" s="23" t="s">
        <v>22</v>
      </c>
      <c r="M100" s="26" t="s">
        <v>173</v>
      </c>
      <c r="R100" s="22">
        <v>1656</v>
      </c>
      <c r="S100" s="24">
        <f t="shared" si="4"/>
        <v>993.59999999999991</v>
      </c>
      <c r="T100" s="22" t="s">
        <v>1237</v>
      </c>
    </row>
    <row r="101" spans="1:20" x14ac:dyDescent="0.2">
      <c r="A101" s="31">
        <v>30135</v>
      </c>
      <c r="B101" s="24" t="s">
        <v>25</v>
      </c>
      <c r="C101" s="25" t="s">
        <v>27</v>
      </c>
      <c r="D101" s="24" t="s">
        <v>169</v>
      </c>
      <c r="E101" s="47" t="s">
        <v>1258</v>
      </c>
      <c r="G101" s="22" t="s">
        <v>1313</v>
      </c>
      <c r="H101" s="22" t="s">
        <v>9</v>
      </c>
      <c r="I101" s="22" t="s">
        <v>10</v>
      </c>
      <c r="J101" s="24">
        <v>1010.3999999999999</v>
      </c>
      <c r="K101" s="23" t="s">
        <v>22</v>
      </c>
      <c r="M101" s="26" t="s">
        <v>173</v>
      </c>
      <c r="R101" s="22">
        <v>1656</v>
      </c>
      <c r="S101" s="24">
        <f t="shared" si="4"/>
        <v>993.59999999999991</v>
      </c>
      <c r="T101" s="22" t="s">
        <v>1237</v>
      </c>
    </row>
    <row r="102" spans="1:20" x14ac:dyDescent="0.2">
      <c r="A102" s="31">
        <v>30246</v>
      </c>
      <c r="B102" s="24" t="s">
        <v>25</v>
      </c>
      <c r="C102" s="25" t="s">
        <v>27</v>
      </c>
      <c r="D102" s="24" t="s">
        <v>169</v>
      </c>
      <c r="E102" s="7" t="s">
        <v>1258</v>
      </c>
      <c r="G102" s="22" t="s">
        <v>13</v>
      </c>
      <c r="H102" s="22" t="s">
        <v>9</v>
      </c>
      <c r="I102" s="22" t="s">
        <v>10</v>
      </c>
      <c r="J102" s="24">
        <v>1048.1999999999998</v>
      </c>
      <c r="K102" s="23" t="s">
        <v>22</v>
      </c>
      <c r="M102" s="26" t="s">
        <v>173</v>
      </c>
      <c r="R102" s="22">
        <v>1719</v>
      </c>
      <c r="S102" s="24">
        <f t="shared" si="4"/>
        <v>1031.3999999999999</v>
      </c>
      <c r="T102" s="22" t="s">
        <v>1237</v>
      </c>
    </row>
    <row r="103" spans="1:20" x14ac:dyDescent="0.2">
      <c r="A103" s="31">
        <v>30146</v>
      </c>
      <c r="B103" s="24" t="s">
        <v>25</v>
      </c>
      <c r="C103" s="25" t="s">
        <v>27</v>
      </c>
      <c r="D103" s="24" t="s">
        <v>169</v>
      </c>
      <c r="E103" s="7" t="s">
        <v>1258</v>
      </c>
      <c r="G103" s="22" t="s">
        <v>1314</v>
      </c>
      <c r="H103" s="22" t="s">
        <v>9</v>
      </c>
      <c r="I103" s="22" t="s">
        <v>10</v>
      </c>
      <c r="J103" s="24">
        <v>1048.1999999999998</v>
      </c>
      <c r="K103" s="23" t="s">
        <v>22</v>
      </c>
      <c r="M103" s="26" t="s">
        <v>173</v>
      </c>
      <c r="R103" s="22">
        <v>1719</v>
      </c>
      <c r="S103" s="24">
        <f t="shared" si="4"/>
        <v>1031.3999999999999</v>
      </c>
      <c r="T103" s="22" t="s">
        <v>1237</v>
      </c>
    </row>
    <row r="104" spans="1:20" x14ac:dyDescent="0.2">
      <c r="A104" s="31">
        <v>30257</v>
      </c>
      <c r="B104" s="24" t="s">
        <v>25</v>
      </c>
      <c r="C104" s="25" t="s">
        <v>27</v>
      </c>
      <c r="D104" s="24" t="s">
        <v>169</v>
      </c>
      <c r="E104" s="7" t="s">
        <v>1258</v>
      </c>
      <c r="G104" s="22" t="s">
        <v>14</v>
      </c>
      <c r="H104" s="22" t="s">
        <v>9</v>
      </c>
      <c r="I104" s="22" t="s">
        <v>10</v>
      </c>
      <c r="J104" s="24">
        <v>1062.5999999999999</v>
      </c>
      <c r="K104" s="23" t="s">
        <v>22</v>
      </c>
      <c r="M104" s="26" t="s">
        <v>173</v>
      </c>
      <c r="R104" s="22">
        <v>1743</v>
      </c>
      <c r="S104" s="24">
        <f t="shared" si="4"/>
        <v>1045.8</v>
      </c>
      <c r="T104" s="22" t="s">
        <v>1237</v>
      </c>
    </row>
    <row r="105" spans="1:20" x14ac:dyDescent="0.2">
      <c r="A105" s="31">
        <v>30268</v>
      </c>
      <c r="B105" s="24" t="s">
        <v>25</v>
      </c>
      <c r="C105" s="25" t="s">
        <v>27</v>
      </c>
      <c r="D105" s="24" t="s">
        <v>169</v>
      </c>
      <c r="E105" s="7" t="s">
        <v>1258</v>
      </c>
      <c r="G105" s="22" t="s">
        <v>1300</v>
      </c>
      <c r="H105" s="22" t="s">
        <v>9</v>
      </c>
      <c r="I105" s="22" t="s">
        <v>10</v>
      </c>
      <c r="J105" s="24">
        <v>1227</v>
      </c>
      <c r="K105" s="23" t="s">
        <v>22</v>
      </c>
      <c r="M105" s="26" t="s">
        <v>173</v>
      </c>
      <c r="R105" s="22">
        <v>2017</v>
      </c>
      <c r="S105" s="24">
        <f t="shared" si="4"/>
        <v>1210.2</v>
      </c>
      <c r="T105" s="22" t="s">
        <v>1237</v>
      </c>
    </row>
    <row r="106" spans="1:20" x14ac:dyDescent="0.2">
      <c r="A106" s="31">
        <v>30236</v>
      </c>
      <c r="B106" s="24" t="s">
        <v>25</v>
      </c>
      <c r="C106" s="25" t="s">
        <v>27</v>
      </c>
      <c r="D106" s="24" t="s">
        <v>170</v>
      </c>
      <c r="E106" s="54" t="s">
        <v>1259</v>
      </c>
      <c r="G106" s="22" t="s">
        <v>12</v>
      </c>
      <c r="H106" s="22" t="s">
        <v>9</v>
      </c>
      <c r="I106" s="22" t="s">
        <v>10</v>
      </c>
      <c r="J106" s="24">
        <v>730.8</v>
      </c>
      <c r="K106" s="23" t="s">
        <v>22</v>
      </c>
      <c r="M106" s="26" t="s">
        <v>173</v>
      </c>
      <c r="R106" s="22">
        <v>1190</v>
      </c>
      <c r="S106" s="24">
        <f t="shared" si="4"/>
        <v>714</v>
      </c>
      <c r="T106" s="22" t="s">
        <v>1236</v>
      </c>
    </row>
    <row r="107" spans="1:20" x14ac:dyDescent="0.2">
      <c r="A107" s="31">
        <v>30136</v>
      </c>
      <c r="B107" s="24" t="s">
        <v>25</v>
      </c>
      <c r="C107" s="25" t="s">
        <v>27</v>
      </c>
      <c r="D107" s="24" t="s">
        <v>170</v>
      </c>
      <c r="E107" s="7" t="s">
        <v>1259</v>
      </c>
      <c r="G107" s="22" t="s">
        <v>1313</v>
      </c>
      <c r="H107" s="22" t="s">
        <v>9</v>
      </c>
      <c r="I107" s="22" t="s">
        <v>10</v>
      </c>
      <c r="J107" s="24">
        <v>734.99999999999989</v>
      </c>
      <c r="K107" s="23" t="s">
        <v>22</v>
      </c>
      <c r="M107" s="26" t="s">
        <v>173</v>
      </c>
      <c r="R107" s="22">
        <v>1197</v>
      </c>
      <c r="S107" s="24">
        <f t="shared" si="4"/>
        <v>718.19999999999993</v>
      </c>
      <c r="T107" s="22" t="s">
        <v>1236</v>
      </c>
    </row>
    <row r="108" spans="1:20" x14ac:dyDescent="0.2">
      <c r="A108" s="31">
        <v>30247</v>
      </c>
      <c r="B108" s="24" t="s">
        <v>25</v>
      </c>
      <c r="C108" s="25" t="s">
        <v>27</v>
      </c>
      <c r="D108" s="24" t="s">
        <v>170</v>
      </c>
      <c r="E108" s="7" t="s">
        <v>1259</v>
      </c>
      <c r="G108" s="22" t="s">
        <v>13</v>
      </c>
      <c r="H108" s="22" t="s">
        <v>9</v>
      </c>
      <c r="I108" s="22" t="s">
        <v>10</v>
      </c>
      <c r="J108" s="24">
        <v>788.4</v>
      </c>
      <c r="K108" s="23" t="s">
        <v>22</v>
      </c>
      <c r="M108" s="26" t="s">
        <v>173</v>
      </c>
      <c r="R108" s="22">
        <v>1286</v>
      </c>
      <c r="S108" s="24">
        <f t="shared" si="4"/>
        <v>771.6</v>
      </c>
      <c r="T108" s="22" t="s">
        <v>1236</v>
      </c>
    </row>
    <row r="109" spans="1:20" x14ac:dyDescent="0.2">
      <c r="A109" s="31">
        <v>30147</v>
      </c>
      <c r="B109" s="24" t="s">
        <v>25</v>
      </c>
      <c r="C109" s="25" t="s">
        <v>27</v>
      </c>
      <c r="D109" s="24" t="s">
        <v>170</v>
      </c>
      <c r="E109" s="7" t="s">
        <v>1259</v>
      </c>
      <c r="G109" s="22" t="s">
        <v>1314</v>
      </c>
      <c r="H109" s="22" t="s">
        <v>9</v>
      </c>
      <c r="I109" s="22" t="s">
        <v>10</v>
      </c>
      <c r="J109" s="24">
        <v>762.59999999999991</v>
      </c>
      <c r="K109" s="23" t="s">
        <v>22</v>
      </c>
      <c r="M109" s="26" t="s">
        <v>173</v>
      </c>
      <c r="R109" s="22">
        <v>1243</v>
      </c>
      <c r="S109" s="24">
        <f t="shared" si="4"/>
        <v>745.8</v>
      </c>
      <c r="T109" s="22" t="s">
        <v>1236</v>
      </c>
    </row>
    <row r="110" spans="1:20" x14ac:dyDescent="0.2">
      <c r="A110" s="31">
        <v>30258</v>
      </c>
      <c r="B110" s="24" t="s">
        <v>25</v>
      </c>
      <c r="C110" s="25" t="s">
        <v>27</v>
      </c>
      <c r="D110" s="24" t="s">
        <v>170</v>
      </c>
      <c r="E110" s="7" t="s">
        <v>1259</v>
      </c>
      <c r="G110" s="22" t="s">
        <v>14</v>
      </c>
      <c r="H110" s="22" t="s">
        <v>9</v>
      </c>
      <c r="I110" s="22" t="s">
        <v>10</v>
      </c>
      <c r="J110" s="24">
        <v>955.8</v>
      </c>
      <c r="K110" s="23" t="s">
        <v>22</v>
      </c>
      <c r="M110" s="26" t="s">
        <v>173</v>
      </c>
      <c r="R110" s="22">
        <v>1565</v>
      </c>
      <c r="S110" s="24">
        <f t="shared" si="4"/>
        <v>939</v>
      </c>
      <c r="T110" s="22" t="s">
        <v>1236</v>
      </c>
    </row>
    <row r="111" spans="1:20" x14ac:dyDescent="0.2">
      <c r="A111" s="31">
        <v>30269</v>
      </c>
      <c r="B111" s="24" t="s">
        <v>25</v>
      </c>
      <c r="C111" s="25" t="s">
        <v>27</v>
      </c>
      <c r="D111" s="24" t="s">
        <v>170</v>
      </c>
      <c r="E111" s="7" t="s">
        <v>1259</v>
      </c>
      <c r="G111" s="22" t="s">
        <v>1300</v>
      </c>
      <c r="H111" s="22" t="s">
        <v>9</v>
      </c>
      <c r="I111" s="22" t="s">
        <v>10</v>
      </c>
      <c r="J111" s="24">
        <v>1007.9999999999999</v>
      </c>
      <c r="K111" s="23" t="s">
        <v>22</v>
      </c>
      <c r="M111" s="26" t="s">
        <v>173</v>
      </c>
      <c r="R111" s="22">
        <v>1652</v>
      </c>
      <c r="S111" s="24">
        <f t="shared" si="4"/>
        <v>991.19999999999993</v>
      </c>
      <c r="T111" s="22" t="s">
        <v>1236</v>
      </c>
    </row>
    <row r="112" spans="1:20" x14ac:dyDescent="0.2">
      <c r="A112" s="31">
        <v>30237</v>
      </c>
      <c r="B112" s="24" t="s">
        <v>25</v>
      </c>
      <c r="C112" s="25" t="s">
        <v>27</v>
      </c>
      <c r="D112" s="24" t="s">
        <v>170</v>
      </c>
      <c r="E112" s="54" t="s">
        <v>1260</v>
      </c>
      <c r="G112" s="22" t="s">
        <v>12</v>
      </c>
      <c r="H112" s="22" t="s">
        <v>9</v>
      </c>
      <c r="I112" s="22" t="s">
        <v>10</v>
      </c>
      <c r="J112" s="24">
        <v>1010.3999999999999</v>
      </c>
      <c r="K112" s="23" t="s">
        <v>22</v>
      </c>
      <c r="M112" s="26" t="s">
        <v>173</v>
      </c>
      <c r="R112" s="22">
        <v>1656</v>
      </c>
      <c r="S112" s="24">
        <f t="shared" si="4"/>
        <v>993.59999999999991</v>
      </c>
      <c r="T112" s="22" t="s">
        <v>1237</v>
      </c>
    </row>
    <row r="113" spans="1:20" x14ac:dyDescent="0.2">
      <c r="A113" s="31">
        <v>30137</v>
      </c>
      <c r="B113" s="24" t="s">
        <v>25</v>
      </c>
      <c r="C113" s="25" t="s">
        <v>27</v>
      </c>
      <c r="D113" s="24" t="s">
        <v>170</v>
      </c>
      <c r="E113" s="7" t="s">
        <v>1260</v>
      </c>
      <c r="G113" s="22" t="s">
        <v>1313</v>
      </c>
      <c r="H113" s="22" t="s">
        <v>9</v>
      </c>
      <c r="I113" s="22" t="s">
        <v>10</v>
      </c>
      <c r="J113" s="24">
        <v>1010.3999999999999</v>
      </c>
      <c r="K113" s="23" t="s">
        <v>22</v>
      </c>
      <c r="M113" s="26" t="s">
        <v>173</v>
      </c>
      <c r="R113" s="22">
        <v>1656</v>
      </c>
      <c r="S113" s="24">
        <f t="shared" si="4"/>
        <v>993.59999999999991</v>
      </c>
      <c r="T113" s="22" t="s">
        <v>1237</v>
      </c>
    </row>
    <row r="114" spans="1:20" x14ac:dyDescent="0.2">
      <c r="A114" s="31">
        <v>30248</v>
      </c>
      <c r="B114" s="24" t="s">
        <v>25</v>
      </c>
      <c r="C114" s="25" t="s">
        <v>27</v>
      </c>
      <c r="D114" s="24" t="s">
        <v>170</v>
      </c>
      <c r="E114" s="7" t="s">
        <v>1260</v>
      </c>
      <c r="G114" s="22" t="s">
        <v>13</v>
      </c>
      <c r="H114" s="22" t="s">
        <v>9</v>
      </c>
      <c r="I114" s="22" t="s">
        <v>10</v>
      </c>
      <c r="J114" s="24">
        <v>1048.1999999999998</v>
      </c>
      <c r="K114" s="23" t="s">
        <v>22</v>
      </c>
      <c r="M114" s="26" t="s">
        <v>173</v>
      </c>
      <c r="R114" s="22">
        <v>1719</v>
      </c>
      <c r="S114" s="24">
        <f t="shared" si="4"/>
        <v>1031.3999999999999</v>
      </c>
      <c r="T114" s="22" t="s">
        <v>1237</v>
      </c>
    </row>
    <row r="115" spans="1:20" x14ac:dyDescent="0.2">
      <c r="A115" s="31">
        <v>30148</v>
      </c>
      <c r="B115" s="24" t="s">
        <v>25</v>
      </c>
      <c r="C115" s="25" t="s">
        <v>27</v>
      </c>
      <c r="D115" s="24" t="s">
        <v>170</v>
      </c>
      <c r="E115" s="7" t="s">
        <v>1260</v>
      </c>
      <c r="G115" s="22" t="s">
        <v>1314</v>
      </c>
      <c r="H115" s="22" t="s">
        <v>9</v>
      </c>
      <c r="I115" s="22" t="s">
        <v>10</v>
      </c>
      <c r="J115" s="24">
        <v>1048.1999999999998</v>
      </c>
      <c r="K115" s="23" t="s">
        <v>22</v>
      </c>
      <c r="M115" s="26" t="s">
        <v>173</v>
      </c>
      <c r="R115" s="22">
        <v>1719</v>
      </c>
      <c r="S115" s="24">
        <f t="shared" si="4"/>
        <v>1031.3999999999999</v>
      </c>
      <c r="T115" s="22" t="s">
        <v>1237</v>
      </c>
    </row>
    <row r="116" spans="1:20" x14ac:dyDescent="0.2">
      <c r="A116" s="31">
        <v>30259</v>
      </c>
      <c r="B116" s="24" t="s">
        <v>25</v>
      </c>
      <c r="C116" s="25" t="s">
        <v>27</v>
      </c>
      <c r="D116" s="24" t="s">
        <v>170</v>
      </c>
      <c r="E116" s="7" t="s">
        <v>1260</v>
      </c>
      <c r="G116" s="22" t="s">
        <v>14</v>
      </c>
      <c r="H116" s="22" t="s">
        <v>9</v>
      </c>
      <c r="I116" s="22" t="s">
        <v>10</v>
      </c>
      <c r="J116" s="24">
        <v>1155.5999999999999</v>
      </c>
      <c r="K116" s="23" t="s">
        <v>22</v>
      </c>
      <c r="M116" s="26" t="s">
        <v>173</v>
      </c>
      <c r="R116" s="22">
        <v>1898</v>
      </c>
      <c r="S116" s="24">
        <f t="shared" si="4"/>
        <v>1138.8</v>
      </c>
      <c r="T116" s="22" t="s">
        <v>1237</v>
      </c>
    </row>
    <row r="117" spans="1:20" x14ac:dyDescent="0.2">
      <c r="A117" s="31">
        <v>30270</v>
      </c>
      <c r="B117" s="24" t="s">
        <v>25</v>
      </c>
      <c r="C117" s="25" t="s">
        <v>27</v>
      </c>
      <c r="D117" s="24" t="s">
        <v>170</v>
      </c>
      <c r="E117" s="7" t="s">
        <v>1260</v>
      </c>
      <c r="G117" s="22" t="s">
        <v>1300</v>
      </c>
      <c r="H117" s="22" t="s">
        <v>9</v>
      </c>
      <c r="I117" s="22" t="s">
        <v>10</v>
      </c>
      <c r="J117" s="24">
        <v>1227</v>
      </c>
      <c r="K117" s="23" t="s">
        <v>22</v>
      </c>
      <c r="M117" s="26" t="s">
        <v>173</v>
      </c>
      <c r="R117" s="22">
        <v>2017</v>
      </c>
      <c r="S117" s="24">
        <f t="shared" si="4"/>
        <v>1210.2</v>
      </c>
      <c r="T117" s="22" t="s">
        <v>1237</v>
      </c>
    </row>
    <row r="118" spans="1:20" x14ac:dyDescent="0.2">
      <c r="A118" s="31">
        <v>30238</v>
      </c>
      <c r="B118" s="24" t="s">
        <v>25</v>
      </c>
      <c r="C118" s="25" t="s">
        <v>27</v>
      </c>
      <c r="D118" s="24" t="s">
        <v>171</v>
      </c>
      <c r="E118" s="7" t="s">
        <v>1261</v>
      </c>
      <c r="G118" s="22" t="s">
        <v>12</v>
      </c>
      <c r="H118" s="22" t="s">
        <v>9</v>
      </c>
      <c r="I118" s="22" t="s">
        <v>10</v>
      </c>
      <c r="J118" s="24">
        <v>760.19999999999993</v>
      </c>
      <c r="K118" s="23" t="s">
        <v>22</v>
      </c>
      <c r="M118" s="26" t="s">
        <v>173</v>
      </c>
      <c r="R118" s="22">
        <v>1239</v>
      </c>
      <c r="S118" s="24">
        <f t="shared" ref="S118:S135" si="5">IF(I118="Standard", R118*0.7, IF(I118="Sur mesure", R118*0.6, "Valeur non reconnue"))</f>
        <v>743.4</v>
      </c>
      <c r="T118" s="22" t="s">
        <v>1236</v>
      </c>
    </row>
    <row r="119" spans="1:20" x14ac:dyDescent="0.2">
      <c r="A119" s="31">
        <v>30138</v>
      </c>
      <c r="B119" s="24" t="s">
        <v>25</v>
      </c>
      <c r="C119" s="25" t="s">
        <v>27</v>
      </c>
      <c r="D119" s="24" t="s">
        <v>171</v>
      </c>
      <c r="E119" s="7" t="s">
        <v>1261</v>
      </c>
      <c r="G119" s="22" t="s">
        <v>1313</v>
      </c>
      <c r="H119" s="22" t="s">
        <v>9</v>
      </c>
      <c r="I119" s="22" t="s">
        <v>10</v>
      </c>
      <c r="J119" s="24">
        <v>763.8</v>
      </c>
      <c r="K119" s="23" t="s">
        <v>22</v>
      </c>
      <c r="M119" s="26" t="s">
        <v>173</v>
      </c>
      <c r="R119" s="22">
        <v>1245</v>
      </c>
      <c r="S119" s="24">
        <f t="shared" si="5"/>
        <v>747</v>
      </c>
      <c r="T119" s="22" t="s">
        <v>1236</v>
      </c>
    </row>
    <row r="120" spans="1:20" x14ac:dyDescent="0.2">
      <c r="A120" s="31">
        <v>30249</v>
      </c>
      <c r="B120" s="24" t="s">
        <v>25</v>
      </c>
      <c r="C120" s="25" t="s">
        <v>27</v>
      </c>
      <c r="D120" s="24" t="s">
        <v>171</v>
      </c>
      <c r="E120" s="7" t="s">
        <v>1261</v>
      </c>
      <c r="G120" s="22" t="s">
        <v>13</v>
      </c>
      <c r="H120" s="22" t="s">
        <v>9</v>
      </c>
      <c r="I120" s="22" t="s">
        <v>10</v>
      </c>
      <c r="J120" s="24">
        <v>816.59999999999991</v>
      </c>
      <c r="K120" s="23" t="s">
        <v>22</v>
      </c>
      <c r="M120" s="26" t="s">
        <v>173</v>
      </c>
      <c r="R120" s="22">
        <v>1333</v>
      </c>
      <c r="S120" s="24">
        <f t="shared" si="5"/>
        <v>799.8</v>
      </c>
      <c r="T120" s="22" t="s">
        <v>1236</v>
      </c>
    </row>
    <row r="121" spans="1:20" x14ac:dyDescent="0.2">
      <c r="A121" s="31">
        <v>30149</v>
      </c>
      <c r="B121" s="24" t="s">
        <v>25</v>
      </c>
      <c r="C121" s="25" t="s">
        <v>27</v>
      </c>
      <c r="D121" s="24" t="s">
        <v>171</v>
      </c>
      <c r="E121" s="7" t="s">
        <v>1261</v>
      </c>
      <c r="G121" s="22" t="s">
        <v>1314</v>
      </c>
      <c r="H121" s="22" t="s">
        <v>9</v>
      </c>
      <c r="I121" s="22" t="s">
        <v>10</v>
      </c>
      <c r="J121" s="24">
        <v>789.59999999999991</v>
      </c>
      <c r="K121" s="23" t="s">
        <v>22</v>
      </c>
      <c r="M121" s="26" t="s">
        <v>173</v>
      </c>
      <c r="R121" s="22">
        <v>1288</v>
      </c>
      <c r="S121" s="24">
        <f t="shared" si="5"/>
        <v>772.8</v>
      </c>
      <c r="T121" s="22" t="s">
        <v>1236</v>
      </c>
    </row>
    <row r="122" spans="1:20" x14ac:dyDescent="0.2">
      <c r="A122" s="31">
        <v>30260</v>
      </c>
      <c r="B122" s="24" t="s">
        <v>25</v>
      </c>
      <c r="C122" s="25" t="s">
        <v>27</v>
      </c>
      <c r="D122" s="24" t="s">
        <v>171</v>
      </c>
      <c r="E122" s="7" t="s">
        <v>1261</v>
      </c>
      <c r="G122" s="22" t="s">
        <v>14</v>
      </c>
      <c r="H122" s="22" t="s">
        <v>9</v>
      </c>
      <c r="I122" s="22" t="s">
        <v>10</v>
      </c>
      <c r="J122" s="24">
        <v>1057.1999999999998</v>
      </c>
      <c r="K122" s="23" t="s">
        <v>22</v>
      </c>
      <c r="M122" s="26" t="s">
        <v>173</v>
      </c>
      <c r="R122" s="22">
        <v>1734</v>
      </c>
      <c r="S122" s="24">
        <f t="shared" si="5"/>
        <v>1040.3999999999999</v>
      </c>
      <c r="T122" s="22" t="s">
        <v>1236</v>
      </c>
    </row>
    <row r="123" spans="1:20" x14ac:dyDescent="0.2">
      <c r="A123" s="31">
        <v>30271</v>
      </c>
      <c r="B123" s="24" t="s">
        <v>25</v>
      </c>
      <c r="C123" s="25" t="s">
        <v>27</v>
      </c>
      <c r="D123" s="24" t="s">
        <v>171</v>
      </c>
      <c r="E123" s="7" t="s">
        <v>1261</v>
      </c>
      <c r="G123" s="22" t="s">
        <v>1300</v>
      </c>
      <c r="H123" s="22" t="s">
        <v>9</v>
      </c>
      <c r="I123" s="22" t="s">
        <v>10</v>
      </c>
      <c r="J123" s="24">
        <v>1114.1999999999998</v>
      </c>
      <c r="K123" s="23" t="s">
        <v>22</v>
      </c>
      <c r="M123" s="26" t="s">
        <v>173</v>
      </c>
      <c r="R123" s="22">
        <v>1829</v>
      </c>
      <c r="S123" s="24">
        <f t="shared" si="5"/>
        <v>1097.3999999999999</v>
      </c>
      <c r="T123" s="22" t="s">
        <v>1236</v>
      </c>
    </row>
    <row r="124" spans="1:20" x14ac:dyDescent="0.2">
      <c r="A124" s="31">
        <v>30239</v>
      </c>
      <c r="B124" s="24" t="s">
        <v>25</v>
      </c>
      <c r="C124" s="25" t="s">
        <v>27</v>
      </c>
      <c r="D124" s="24" t="s">
        <v>171</v>
      </c>
      <c r="E124" s="7" t="s">
        <v>1260</v>
      </c>
      <c r="G124" s="22" t="s">
        <v>12</v>
      </c>
      <c r="H124" s="22" t="s">
        <v>9</v>
      </c>
      <c r="I124" s="22" t="s">
        <v>10</v>
      </c>
      <c r="J124" s="24">
        <v>1010.3999999999999</v>
      </c>
      <c r="K124" s="23" t="s">
        <v>22</v>
      </c>
      <c r="M124" s="26" t="s">
        <v>173</v>
      </c>
      <c r="R124" s="22">
        <v>1656</v>
      </c>
      <c r="S124" s="24">
        <f t="shared" si="5"/>
        <v>993.59999999999991</v>
      </c>
      <c r="T124" s="22" t="s">
        <v>1237</v>
      </c>
    </row>
    <row r="125" spans="1:20" x14ac:dyDescent="0.2">
      <c r="A125" s="31">
        <v>30139</v>
      </c>
      <c r="B125" s="24" t="s">
        <v>25</v>
      </c>
      <c r="C125" s="25" t="s">
        <v>27</v>
      </c>
      <c r="D125" s="24" t="s">
        <v>171</v>
      </c>
      <c r="E125" s="7" t="s">
        <v>1260</v>
      </c>
      <c r="G125" s="22" t="s">
        <v>1313</v>
      </c>
      <c r="H125" s="22" t="s">
        <v>9</v>
      </c>
      <c r="I125" s="22" t="s">
        <v>10</v>
      </c>
      <c r="J125" s="24">
        <v>1010.3999999999999</v>
      </c>
      <c r="K125" s="23" t="s">
        <v>22</v>
      </c>
      <c r="M125" s="26" t="s">
        <v>173</v>
      </c>
      <c r="R125" s="22">
        <v>1656</v>
      </c>
      <c r="S125" s="24">
        <f t="shared" si="5"/>
        <v>993.59999999999991</v>
      </c>
      <c r="T125" s="22" t="s">
        <v>1237</v>
      </c>
    </row>
    <row r="126" spans="1:20" s="48" customFormat="1" x14ac:dyDescent="0.2">
      <c r="A126" s="75">
        <v>30250</v>
      </c>
      <c r="B126" s="48" t="s">
        <v>25</v>
      </c>
      <c r="C126" s="76" t="s">
        <v>27</v>
      </c>
      <c r="D126" s="24" t="s">
        <v>171</v>
      </c>
      <c r="E126" s="47" t="s">
        <v>1260</v>
      </c>
      <c r="G126" s="77" t="s">
        <v>13</v>
      </c>
      <c r="H126" s="77" t="s">
        <v>9</v>
      </c>
      <c r="I126" s="77" t="s">
        <v>10</v>
      </c>
      <c r="J126" s="48">
        <v>1048.1999999999998</v>
      </c>
      <c r="K126" s="78" t="s">
        <v>22</v>
      </c>
      <c r="M126" s="79" t="s">
        <v>173</v>
      </c>
      <c r="R126" s="77">
        <v>1719</v>
      </c>
      <c r="S126" s="48">
        <f t="shared" si="5"/>
        <v>1031.3999999999999</v>
      </c>
      <c r="T126" s="77" t="s">
        <v>1237</v>
      </c>
    </row>
    <row r="127" spans="1:20" x14ac:dyDescent="0.2">
      <c r="A127" s="31">
        <v>30150</v>
      </c>
      <c r="B127" s="24" t="s">
        <v>25</v>
      </c>
      <c r="C127" s="25" t="s">
        <v>27</v>
      </c>
      <c r="D127" s="24" t="s">
        <v>171</v>
      </c>
      <c r="E127" s="7" t="s">
        <v>1260</v>
      </c>
      <c r="G127" s="22" t="s">
        <v>1314</v>
      </c>
      <c r="H127" s="22" t="s">
        <v>9</v>
      </c>
      <c r="I127" s="22" t="s">
        <v>10</v>
      </c>
      <c r="J127" s="24">
        <v>1048.1999999999998</v>
      </c>
      <c r="K127" s="23" t="s">
        <v>22</v>
      </c>
      <c r="M127" s="26" t="s">
        <v>173</v>
      </c>
      <c r="R127" s="22">
        <v>1719</v>
      </c>
      <c r="S127" s="24">
        <f t="shared" si="5"/>
        <v>1031.3999999999999</v>
      </c>
      <c r="T127" s="22" t="s">
        <v>1237</v>
      </c>
    </row>
    <row r="128" spans="1:20" x14ac:dyDescent="0.2">
      <c r="A128" s="31">
        <v>30261</v>
      </c>
      <c r="B128" s="24" t="s">
        <v>25</v>
      </c>
      <c r="C128" s="25" t="s">
        <v>27</v>
      </c>
      <c r="D128" s="24" t="s">
        <v>171</v>
      </c>
      <c r="E128" s="7" t="s">
        <v>1260</v>
      </c>
      <c r="G128" s="22" t="s">
        <v>14</v>
      </c>
      <c r="H128" s="22" t="s">
        <v>9</v>
      </c>
      <c r="I128" s="22" t="s">
        <v>10</v>
      </c>
      <c r="J128" s="24">
        <v>1122</v>
      </c>
      <c r="K128" s="23" t="s">
        <v>22</v>
      </c>
      <c r="M128" s="26" t="s">
        <v>173</v>
      </c>
      <c r="R128" s="22">
        <v>1842</v>
      </c>
      <c r="S128" s="24">
        <f t="shared" si="5"/>
        <v>1105.2</v>
      </c>
      <c r="T128" s="22" t="s">
        <v>1237</v>
      </c>
    </row>
    <row r="129" spans="1:20" x14ac:dyDescent="0.2">
      <c r="A129" s="31">
        <v>30272</v>
      </c>
      <c r="B129" s="24" t="s">
        <v>25</v>
      </c>
      <c r="C129" s="25" t="s">
        <v>27</v>
      </c>
      <c r="D129" s="24" t="s">
        <v>171</v>
      </c>
      <c r="E129" s="7" t="s">
        <v>1260</v>
      </c>
      <c r="G129" s="22" t="s">
        <v>1300</v>
      </c>
      <c r="H129" s="22" t="s">
        <v>9</v>
      </c>
      <c r="I129" s="22" t="s">
        <v>10</v>
      </c>
      <c r="J129" s="24">
        <v>1227</v>
      </c>
      <c r="K129" s="23" t="s">
        <v>22</v>
      </c>
      <c r="M129" s="26" t="s">
        <v>173</v>
      </c>
      <c r="R129" s="22">
        <v>2017</v>
      </c>
      <c r="S129" s="24">
        <f t="shared" si="5"/>
        <v>1210.2</v>
      </c>
      <c r="T129" s="22" t="s">
        <v>1237</v>
      </c>
    </row>
    <row r="130" spans="1:20" x14ac:dyDescent="0.2">
      <c r="A130" s="31">
        <v>30240</v>
      </c>
      <c r="B130" s="24" t="s">
        <v>25</v>
      </c>
      <c r="C130" s="25" t="s">
        <v>27</v>
      </c>
      <c r="D130" s="24" t="s">
        <v>1178</v>
      </c>
      <c r="E130" s="7" t="s">
        <v>1260</v>
      </c>
      <c r="G130" s="22" t="s">
        <v>12</v>
      </c>
      <c r="H130" s="22" t="s">
        <v>9</v>
      </c>
      <c r="I130" s="22" t="s">
        <v>10</v>
      </c>
      <c r="J130" s="24">
        <v>1010.3999999999999</v>
      </c>
      <c r="K130" s="23" t="s">
        <v>22</v>
      </c>
      <c r="M130" s="26" t="s">
        <v>173</v>
      </c>
      <c r="R130" s="22">
        <v>1656</v>
      </c>
      <c r="S130" s="24">
        <f t="shared" si="5"/>
        <v>993.59999999999991</v>
      </c>
      <c r="T130" s="22" t="s">
        <v>1237</v>
      </c>
    </row>
    <row r="131" spans="1:20" x14ac:dyDescent="0.2">
      <c r="A131" s="31">
        <v>30140</v>
      </c>
      <c r="B131" s="24" t="s">
        <v>25</v>
      </c>
      <c r="C131" s="25" t="s">
        <v>27</v>
      </c>
      <c r="D131" s="24" t="s">
        <v>1178</v>
      </c>
      <c r="E131" s="7" t="s">
        <v>1260</v>
      </c>
      <c r="G131" s="22" t="s">
        <v>1313</v>
      </c>
      <c r="H131" s="22" t="s">
        <v>9</v>
      </c>
      <c r="I131" s="22" t="s">
        <v>10</v>
      </c>
      <c r="J131" s="24">
        <v>1010.3999999999999</v>
      </c>
      <c r="K131" s="23" t="s">
        <v>22</v>
      </c>
      <c r="M131" s="26" t="s">
        <v>173</v>
      </c>
      <c r="R131" s="22">
        <v>1656</v>
      </c>
      <c r="S131" s="24">
        <f t="shared" si="5"/>
        <v>993.59999999999991</v>
      </c>
      <c r="T131" s="22" t="s">
        <v>1237</v>
      </c>
    </row>
    <row r="132" spans="1:20" x14ac:dyDescent="0.2">
      <c r="A132" s="31">
        <v>30251</v>
      </c>
      <c r="B132" s="24" t="s">
        <v>25</v>
      </c>
      <c r="C132" s="25" t="s">
        <v>27</v>
      </c>
      <c r="D132" s="24" t="s">
        <v>1178</v>
      </c>
      <c r="E132" s="7" t="s">
        <v>1260</v>
      </c>
      <c r="G132" s="22" t="s">
        <v>13</v>
      </c>
      <c r="H132" s="22" t="s">
        <v>9</v>
      </c>
      <c r="I132" s="22" t="s">
        <v>10</v>
      </c>
      <c r="J132" s="24">
        <v>1048.1999999999998</v>
      </c>
      <c r="K132" s="23" t="s">
        <v>22</v>
      </c>
      <c r="M132" s="26" t="s">
        <v>173</v>
      </c>
      <c r="R132" s="22">
        <v>1719</v>
      </c>
      <c r="S132" s="24">
        <f t="shared" si="5"/>
        <v>1031.3999999999999</v>
      </c>
      <c r="T132" s="22" t="s">
        <v>1237</v>
      </c>
    </row>
    <row r="133" spans="1:20" x14ac:dyDescent="0.2">
      <c r="A133" s="31">
        <v>30151</v>
      </c>
      <c r="B133" s="24" t="s">
        <v>25</v>
      </c>
      <c r="C133" s="25" t="s">
        <v>27</v>
      </c>
      <c r="D133" s="24" t="s">
        <v>1178</v>
      </c>
      <c r="E133" s="7" t="s">
        <v>1260</v>
      </c>
      <c r="G133" s="22" t="s">
        <v>1314</v>
      </c>
      <c r="H133" s="22" t="s">
        <v>9</v>
      </c>
      <c r="I133" s="22" t="s">
        <v>10</v>
      </c>
      <c r="J133" s="24">
        <v>1048.1999999999998</v>
      </c>
      <c r="K133" s="23" t="s">
        <v>22</v>
      </c>
      <c r="M133" s="26" t="s">
        <v>173</v>
      </c>
      <c r="R133" s="22">
        <v>1719</v>
      </c>
      <c r="S133" s="24">
        <f t="shared" si="5"/>
        <v>1031.3999999999999</v>
      </c>
      <c r="T133" s="22" t="s">
        <v>1237</v>
      </c>
    </row>
    <row r="134" spans="1:20" x14ac:dyDescent="0.2">
      <c r="A134" s="31">
        <v>30262</v>
      </c>
      <c r="B134" s="24" t="s">
        <v>25</v>
      </c>
      <c r="C134" s="25" t="s">
        <v>27</v>
      </c>
      <c r="D134" s="24" t="s">
        <v>1178</v>
      </c>
      <c r="E134" s="7" t="s">
        <v>1260</v>
      </c>
      <c r="G134" s="22" t="s">
        <v>14</v>
      </c>
      <c r="H134" s="22" t="s">
        <v>9</v>
      </c>
      <c r="I134" s="22" t="s">
        <v>10</v>
      </c>
      <c r="J134" s="24">
        <v>1122</v>
      </c>
      <c r="K134" s="23" t="s">
        <v>22</v>
      </c>
      <c r="M134" s="26" t="s">
        <v>173</v>
      </c>
      <c r="R134" s="22">
        <v>1842</v>
      </c>
      <c r="S134" s="24">
        <f t="shared" si="5"/>
        <v>1105.2</v>
      </c>
      <c r="T134" s="22" t="s">
        <v>1237</v>
      </c>
    </row>
    <row r="135" spans="1:20" x14ac:dyDescent="0.2">
      <c r="A135" s="31">
        <v>30273</v>
      </c>
      <c r="B135" s="24" t="s">
        <v>25</v>
      </c>
      <c r="C135" s="25" t="s">
        <v>27</v>
      </c>
      <c r="D135" s="24" t="s">
        <v>1178</v>
      </c>
      <c r="E135" s="7" t="s">
        <v>1260</v>
      </c>
      <c r="G135" s="22" t="s">
        <v>1300</v>
      </c>
      <c r="H135" s="22" t="s">
        <v>9</v>
      </c>
      <c r="I135" s="22" t="s">
        <v>10</v>
      </c>
      <c r="J135" s="24">
        <v>1227</v>
      </c>
      <c r="K135" s="23" t="s">
        <v>22</v>
      </c>
      <c r="M135" s="26" t="s">
        <v>173</v>
      </c>
      <c r="R135" s="22">
        <v>2017</v>
      </c>
      <c r="S135" s="24">
        <f t="shared" si="5"/>
        <v>1210.2</v>
      </c>
      <c r="T135" s="22" t="s">
        <v>1237</v>
      </c>
    </row>
  </sheetData>
  <autoFilter ref="A1:T135" xr:uid="{468EB6AA-A374-8D4F-808D-6354442B0B40}"/>
  <phoneticPr fontId="5" type="noConversion"/>
  <pageMargins left="0.7" right="0.7" top="0.75" bottom="0.75" header="0.3" footer="0.3"/>
  <pageSetup paperSize="9" orientation="portrait" horizontalDpi="0" verticalDpi="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E219FB-B0C4-B943-9F64-1F8D365C2D24}">
  <sheetPr codeName="Feuil7"/>
  <dimension ref="A1:U135"/>
  <sheetViews>
    <sheetView topLeftCell="A6" workbookViewId="0">
      <selection activeCell="R41" sqref="R41"/>
    </sheetView>
  </sheetViews>
  <sheetFormatPr baseColWidth="10" defaultRowHeight="16" x14ac:dyDescent="0.2"/>
  <cols>
    <col min="1" max="3" width="10.83203125" style="24"/>
    <col min="4" max="4" width="22.6640625" style="24" bestFit="1" customWidth="1"/>
    <col min="5" max="5" width="12.33203125" style="24" customWidth="1"/>
    <col min="6" max="6" width="10.83203125" style="24"/>
    <col min="7" max="7" width="12.1640625" style="24" bestFit="1" customWidth="1"/>
    <col min="8" max="8" width="10.83203125" style="24"/>
    <col min="9" max="9" width="21.83203125" style="24" bestFit="1" customWidth="1"/>
    <col min="10" max="10" width="10.83203125" style="24"/>
    <col min="11" max="11" width="25.1640625" style="23" customWidth="1"/>
    <col min="12" max="14" width="10.83203125" style="24"/>
    <col min="15" max="16" width="12.5" style="24" bestFit="1" customWidth="1"/>
    <col min="17" max="16384" width="10.83203125" style="24"/>
  </cols>
  <sheetData>
    <row r="1" spans="1:21" ht="68" x14ac:dyDescent="0.2">
      <c r="A1" s="27" t="s">
        <v>40</v>
      </c>
      <c r="B1" s="27" t="s">
        <v>41</v>
      </c>
      <c r="C1" s="27" t="s">
        <v>42</v>
      </c>
      <c r="D1" s="27" t="s">
        <v>0</v>
      </c>
      <c r="E1" s="27" t="s">
        <v>7</v>
      </c>
      <c r="F1" s="27" t="s">
        <v>8</v>
      </c>
      <c r="G1" s="27" t="s">
        <v>1</v>
      </c>
      <c r="H1" s="27" t="s">
        <v>3</v>
      </c>
      <c r="I1" s="27" t="s">
        <v>5</v>
      </c>
      <c r="J1" s="70" t="s">
        <v>1400</v>
      </c>
      <c r="K1" s="28" t="s">
        <v>21</v>
      </c>
      <c r="L1" s="27" t="s">
        <v>165</v>
      </c>
      <c r="M1" s="28" t="s">
        <v>174</v>
      </c>
      <c r="N1" s="28" t="s">
        <v>725</v>
      </c>
      <c r="O1" s="29" t="s">
        <v>960</v>
      </c>
      <c r="P1" s="30" t="s">
        <v>961</v>
      </c>
      <c r="Q1" s="30" t="s">
        <v>962</v>
      </c>
      <c r="R1" s="27" t="s">
        <v>6</v>
      </c>
      <c r="S1" s="70" t="s">
        <v>1400</v>
      </c>
      <c r="U1" s="70"/>
    </row>
    <row r="2" spans="1:21" x14ac:dyDescent="0.2">
      <c r="A2" s="24">
        <v>30001</v>
      </c>
      <c r="B2" s="24" t="s">
        <v>25</v>
      </c>
      <c r="C2" s="25" t="s">
        <v>27</v>
      </c>
      <c r="D2" s="24">
        <v>800</v>
      </c>
      <c r="G2" s="24">
        <v>2050</v>
      </c>
      <c r="H2" s="24" t="s">
        <v>2</v>
      </c>
      <c r="I2" s="24" t="s">
        <v>4</v>
      </c>
      <c r="J2" s="24">
        <v>230.3</v>
      </c>
      <c r="O2" s="24" t="str">
        <f xml:space="preserve"> (D2+55) &amp;" x " &amp;(G2+35)</f>
        <v>855 x 2085</v>
      </c>
      <c r="P2" s="24" t="str">
        <f>(D2+46) &amp;" x " &amp;(G2+30)</f>
        <v>846 x 2080</v>
      </c>
      <c r="Q2" s="24" t="str">
        <f>(D2-66) &amp;" x " &amp;(G2-24)</f>
        <v>734 x 2026</v>
      </c>
      <c r="R2" s="24">
        <v>285</v>
      </c>
      <c r="S2" s="24">
        <v>230.3</v>
      </c>
    </row>
    <row r="3" spans="1:21" x14ac:dyDescent="0.2">
      <c r="A3" s="24">
        <v>30002</v>
      </c>
      <c r="B3" s="24" t="s">
        <v>25</v>
      </c>
      <c r="C3" s="25" t="s">
        <v>27</v>
      </c>
      <c r="D3" s="24">
        <v>890</v>
      </c>
      <c r="G3" s="24">
        <v>2050</v>
      </c>
      <c r="H3" s="24" t="s">
        <v>2</v>
      </c>
      <c r="I3" s="24" t="s">
        <v>4</v>
      </c>
      <c r="J3" s="24">
        <v>230.3</v>
      </c>
      <c r="O3" s="24" t="str">
        <f t="shared" ref="O3:O13" si="0" xml:space="preserve"> (D3+55) &amp;" x " &amp;(G3+35)</f>
        <v>945 x 2085</v>
      </c>
      <c r="P3" s="24" t="str">
        <f>(D3+46) &amp;" x " &amp;(G3+30)</f>
        <v>936 x 2080</v>
      </c>
      <c r="Q3" s="24" t="str">
        <f t="shared" ref="Q3:Q13" si="1">(D3-66) &amp;" x " &amp;(G3-24)</f>
        <v>824 x 2026</v>
      </c>
      <c r="R3" s="24">
        <v>285</v>
      </c>
      <c r="S3" s="24">
        <v>230.3</v>
      </c>
    </row>
    <row r="4" spans="1:21" x14ac:dyDescent="0.2">
      <c r="A4" s="24">
        <v>30003</v>
      </c>
      <c r="B4" s="24" t="s">
        <v>25</v>
      </c>
      <c r="C4" s="25" t="s">
        <v>27</v>
      </c>
      <c r="D4" s="24">
        <v>990</v>
      </c>
      <c r="G4" s="24">
        <v>2050</v>
      </c>
      <c r="H4" s="24" t="s">
        <v>2</v>
      </c>
      <c r="I4" s="24" t="s">
        <v>4</v>
      </c>
      <c r="J4" s="24">
        <v>243.6</v>
      </c>
      <c r="O4" s="24" t="str">
        <f t="shared" si="0"/>
        <v>1045 x 2085</v>
      </c>
      <c r="P4" s="24" t="str">
        <f t="shared" ref="P4:P13" si="2">(D4+46) &amp;" x " &amp;(G4+30)</f>
        <v>1036 x 2080</v>
      </c>
      <c r="Q4" s="24" t="str">
        <f t="shared" si="1"/>
        <v>924 x 2026</v>
      </c>
      <c r="R4" s="24">
        <v>304</v>
      </c>
      <c r="S4" s="24">
        <v>243.6</v>
      </c>
    </row>
    <row r="5" spans="1:21" x14ac:dyDescent="0.2">
      <c r="A5" s="24">
        <v>30004</v>
      </c>
      <c r="B5" s="24" t="s">
        <v>25</v>
      </c>
      <c r="C5" s="25" t="s">
        <v>27</v>
      </c>
      <c r="D5" s="48">
        <v>1100</v>
      </c>
      <c r="G5" s="24">
        <v>2050</v>
      </c>
      <c r="H5" s="24" t="s">
        <v>2</v>
      </c>
      <c r="I5" s="24" t="s">
        <v>4</v>
      </c>
      <c r="J5" s="24">
        <v>291.19999999999993</v>
      </c>
      <c r="O5" s="24" t="str">
        <f t="shared" si="0"/>
        <v>1155 x 2085</v>
      </c>
      <c r="P5" s="24" t="str">
        <f t="shared" si="2"/>
        <v>1146 x 2080</v>
      </c>
      <c r="Q5" s="24" t="str">
        <f t="shared" si="1"/>
        <v>1034 x 2026</v>
      </c>
      <c r="R5" s="24">
        <v>372</v>
      </c>
      <c r="S5" s="24">
        <v>291.19999999999993</v>
      </c>
    </row>
    <row r="6" spans="1:21" x14ac:dyDescent="0.2">
      <c r="A6" s="24">
        <v>30005</v>
      </c>
      <c r="B6" s="24" t="s">
        <v>25</v>
      </c>
      <c r="C6" s="25" t="s">
        <v>27</v>
      </c>
      <c r="D6" s="24">
        <v>1200</v>
      </c>
      <c r="G6" s="24">
        <v>2050</v>
      </c>
      <c r="H6" s="24" t="s">
        <v>2</v>
      </c>
      <c r="I6" s="24" t="s">
        <v>4</v>
      </c>
      <c r="J6" s="24">
        <v>303.09999999999991</v>
      </c>
      <c r="O6" s="24" t="str">
        <f t="shared" si="0"/>
        <v>1255 x 2085</v>
      </c>
      <c r="P6" s="24" t="str">
        <f t="shared" si="2"/>
        <v>1246 x 2080</v>
      </c>
      <c r="Q6" s="24" t="str">
        <f t="shared" si="1"/>
        <v>1134 x 2026</v>
      </c>
      <c r="R6" s="24">
        <v>389</v>
      </c>
      <c r="S6" s="24">
        <v>303.09999999999991</v>
      </c>
    </row>
    <row r="7" spans="1:21" x14ac:dyDescent="0.2">
      <c r="A7" s="24">
        <v>30006</v>
      </c>
      <c r="B7" s="24" t="s">
        <v>25</v>
      </c>
      <c r="C7" s="25" t="s">
        <v>27</v>
      </c>
      <c r="D7" s="24">
        <v>1300</v>
      </c>
      <c r="G7" s="24">
        <v>2050</v>
      </c>
      <c r="H7" s="24" t="s">
        <v>2</v>
      </c>
      <c r="I7" s="24" t="s">
        <v>4</v>
      </c>
      <c r="J7" s="24">
        <v>308.69999999999993</v>
      </c>
      <c r="O7" s="24" t="str">
        <f t="shared" si="0"/>
        <v>1355 x 2085</v>
      </c>
      <c r="P7" s="24" t="str">
        <f t="shared" si="2"/>
        <v>1346 x 2080</v>
      </c>
      <c r="Q7" s="24" t="str">
        <f t="shared" si="1"/>
        <v>1234 x 2026</v>
      </c>
      <c r="R7" s="24">
        <v>397</v>
      </c>
      <c r="S7" s="24">
        <v>308.69999999999993</v>
      </c>
    </row>
    <row r="8" spans="1:21" x14ac:dyDescent="0.2">
      <c r="A8" s="24">
        <v>30007</v>
      </c>
      <c r="B8" s="24" t="s">
        <v>25</v>
      </c>
      <c r="C8" s="25" t="s">
        <v>27</v>
      </c>
      <c r="D8" s="24">
        <v>800</v>
      </c>
      <c r="G8" s="24">
        <v>2140</v>
      </c>
      <c r="H8" s="24" t="s">
        <v>2</v>
      </c>
      <c r="I8" s="24" t="s">
        <v>4</v>
      </c>
      <c r="J8" s="24">
        <v>238</v>
      </c>
      <c r="O8" s="24" t="str">
        <f t="shared" si="0"/>
        <v>855 x 2175</v>
      </c>
      <c r="P8" s="24" t="str">
        <f t="shared" si="2"/>
        <v>846 x 2170</v>
      </c>
      <c r="Q8" s="24" t="str">
        <f t="shared" si="1"/>
        <v>734 x 2116</v>
      </c>
      <c r="R8" s="24">
        <v>296</v>
      </c>
      <c r="S8" s="24">
        <v>238</v>
      </c>
    </row>
    <row r="9" spans="1:21" x14ac:dyDescent="0.2">
      <c r="A9" s="24">
        <v>30008</v>
      </c>
      <c r="B9" s="24" t="s">
        <v>25</v>
      </c>
      <c r="C9" s="25" t="s">
        <v>27</v>
      </c>
      <c r="D9" s="24">
        <v>890</v>
      </c>
      <c r="G9" s="24">
        <v>2140</v>
      </c>
      <c r="H9" s="24" t="s">
        <v>2</v>
      </c>
      <c r="I9" s="24" t="s">
        <v>4</v>
      </c>
      <c r="J9" s="24">
        <v>249.9</v>
      </c>
      <c r="O9" s="24" t="str">
        <f t="shared" si="0"/>
        <v>945 x 2175</v>
      </c>
      <c r="P9" s="24" t="str">
        <f t="shared" si="2"/>
        <v>936 x 2170</v>
      </c>
      <c r="Q9" s="24" t="str">
        <f t="shared" si="1"/>
        <v>824 x 2116</v>
      </c>
      <c r="R9" s="24">
        <v>313</v>
      </c>
      <c r="S9" s="24">
        <v>249.9</v>
      </c>
    </row>
    <row r="10" spans="1:21" x14ac:dyDescent="0.2">
      <c r="A10" s="24">
        <v>30009</v>
      </c>
      <c r="B10" s="24" t="s">
        <v>25</v>
      </c>
      <c r="C10" s="25" t="s">
        <v>27</v>
      </c>
      <c r="D10" s="24">
        <v>990</v>
      </c>
      <c r="G10" s="24">
        <v>2140</v>
      </c>
      <c r="H10" s="24" t="s">
        <v>2</v>
      </c>
      <c r="I10" s="24" t="s">
        <v>4</v>
      </c>
      <c r="J10" s="24">
        <v>256.89999999999998</v>
      </c>
      <c r="O10" s="24" t="str">
        <f t="shared" si="0"/>
        <v>1045 x 2175</v>
      </c>
      <c r="P10" s="24" t="str">
        <f t="shared" si="2"/>
        <v>1036 x 2170</v>
      </c>
      <c r="Q10" s="24" t="str">
        <f t="shared" si="1"/>
        <v>924 x 2116</v>
      </c>
      <c r="R10" s="24">
        <v>323</v>
      </c>
      <c r="S10" s="24">
        <v>256.89999999999998</v>
      </c>
    </row>
    <row r="11" spans="1:21" x14ac:dyDescent="0.2">
      <c r="A11" s="24">
        <v>30010</v>
      </c>
      <c r="B11" s="24" t="s">
        <v>25</v>
      </c>
      <c r="C11" s="25" t="s">
        <v>27</v>
      </c>
      <c r="D11" s="48">
        <v>1100</v>
      </c>
      <c r="G11" s="24">
        <v>2140</v>
      </c>
      <c r="H11" s="24" t="s">
        <v>2</v>
      </c>
      <c r="I11" s="24" t="s">
        <v>4</v>
      </c>
      <c r="J11" s="24">
        <v>310.79999999999995</v>
      </c>
      <c r="O11" s="24" t="str">
        <f t="shared" si="0"/>
        <v>1155 x 2175</v>
      </c>
      <c r="P11" s="24" t="str">
        <f t="shared" si="2"/>
        <v>1146 x 2170</v>
      </c>
      <c r="Q11" s="24" t="str">
        <f t="shared" si="1"/>
        <v>1034 x 2116</v>
      </c>
      <c r="R11" s="24">
        <v>400</v>
      </c>
      <c r="S11" s="24">
        <v>310.79999999999995</v>
      </c>
    </row>
    <row r="12" spans="1:21" x14ac:dyDescent="0.2">
      <c r="A12" s="24">
        <v>30011</v>
      </c>
      <c r="B12" s="24" t="s">
        <v>25</v>
      </c>
      <c r="C12" s="25" t="s">
        <v>27</v>
      </c>
      <c r="D12" s="24">
        <v>1200</v>
      </c>
      <c r="G12" s="24">
        <v>2140</v>
      </c>
      <c r="H12" s="24" t="s">
        <v>2</v>
      </c>
      <c r="I12" s="24" t="s">
        <v>4</v>
      </c>
      <c r="J12" s="24">
        <v>310.79999999999995</v>
      </c>
      <c r="O12" s="24" t="str">
        <f t="shared" si="0"/>
        <v>1255 x 2175</v>
      </c>
      <c r="P12" s="24" t="str">
        <f t="shared" si="2"/>
        <v>1246 x 2170</v>
      </c>
      <c r="Q12" s="24" t="str">
        <f t="shared" si="1"/>
        <v>1134 x 2116</v>
      </c>
      <c r="R12" s="24">
        <v>400</v>
      </c>
      <c r="S12" s="24">
        <v>310.79999999999995</v>
      </c>
    </row>
    <row r="13" spans="1:21" x14ac:dyDescent="0.2">
      <c r="A13" s="24">
        <v>30012</v>
      </c>
      <c r="B13" s="24" t="s">
        <v>25</v>
      </c>
      <c r="C13" s="25" t="s">
        <v>27</v>
      </c>
      <c r="D13" s="24">
        <v>1300</v>
      </c>
      <c r="G13" s="24">
        <v>2140</v>
      </c>
      <c r="H13" s="24" t="s">
        <v>2</v>
      </c>
      <c r="I13" s="24" t="s">
        <v>4</v>
      </c>
      <c r="J13" s="24">
        <v>317.09999999999991</v>
      </c>
      <c r="O13" s="24" t="str">
        <f t="shared" si="0"/>
        <v>1355 x 2175</v>
      </c>
      <c r="P13" s="24" t="str">
        <f t="shared" si="2"/>
        <v>1346 x 2170</v>
      </c>
      <c r="Q13" s="24" t="str">
        <f t="shared" si="1"/>
        <v>1234 x 2116</v>
      </c>
      <c r="R13" s="24">
        <v>409</v>
      </c>
      <c r="S13" s="24">
        <v>317.09999999999991</v>
      </c>
    </row>
    <row r="14" spans="1:21" x14ac:dyDescent="0.2">
      <c r="A14" s="22">
        <v>30030</v>
      </c>
      <c r="B14" s="24" t="s">
        <v>25</v>
      </c>
      <c r="C14" s="25" t="s">
        <v>27</v>
      </c>
      <c r="D14" s="22">
        <v>1190</v>
      </c>
      <c r="E14" s="7" t="s">
        <v>1262</v>
      </c>
      <c r="F14" s="22">
        <v>590</v>
      </c>
      <c r="G14" s="22">
        <v>2050</v>
      </c>
      <c r="H14" s="22" t="s">
        <v>9</v>
      </c>
      <c r="I14" s="22" t="s">
        <v>4</v>
      </c>
      <c r="J14" s="24">
        <v>562.09999999999991</v>
      </c>
      <c r="R14" s="22">
        <v>715</v>
      </c>
      <c r="S14" s="24">
        <v>562.09999999999991</v>
      </c>
    </row>
    <row r="15" spans="1:21" x14ac:dyDescent="0.2">
      <c r="A15" s="22">
        <v>30031</v>
      </c>
      <c r="B15" s="24" t="s">
        <v>25</v>
      </c>
      <c r="C15" s="25" t="s">
        <v>27</v>
      </c>
      <c r="D15" s="22">
        <v>1200</v>
      </c>
      <c r="E15" s="7" t="s">
        <v>1263</v>
      </c>
      <c r="F15" s="22">
        <v>400</v>
      </c>
      <c r="G15" s="22">
        <v>2050</v>
      </c>
      <c r="H15" s="22" t="s">
        <v>9</v>
      </c>
      <c r="I15" s="22" t="s">
        <v>4</v>
      </c>
      <c r="J15" s="24">
        <v>522.9</v>
      </c>
      <c r="R15" s="22">
        <v>659</v>
      </c>
      <c r="S15" s="24">
        <v>522.9</v>
      </c>
    </row>
    <row r="16" spans="1:21" x14ac:dyDescent="0.2">
      <c r="A16" s="22">
        <v>30032</v>
      </c>
      <c r="B16" s="24" t="s">
        <v>25</v>
      </c>
      <c r="C16" s="25" t="s">
        <v>27</v>
      </c>
      <c r="D16" s="22">
        <v>1290</v>
      </c>
      <c r="E16" s="7" t="s">
        <v>1264</v>
      </c>
      <c r="F16" s="22">
        <v>640</v>
      </c>
      <c r="G16" s="22">
        <v>2050</v>
      </c>
      <c r="H16" s="22" t="s">
        <v>9</v>
      </c>
      <c r="I16" s="22" t="s">
        <v>4</v>
      </c>
      <c r="J16" s="24">
        <v>562.09999999999991</v>
      </c>
      <c r="R16" s="22">
        <v>715</v>
      </c>
      <c r="S16" s="24">
        <v>562.09999999999991</v>
      </c>
    </row>
    <row r="17" spans="1:19" x14ac:dyDescent="0.2">
      <c r="A17" s="22">
        <v>30034</v>
      </c>
      <c r="B17" s="24" t="s">
        <v>25</v>
      </c>
      <c r="C17" s="25" t="s">
        <v>27</v>
      </c>
      <c r="D17" s="22">
        <v>1390</v>
      </c>
      <c r="E17" s="7" t="s">
        <v>1265</v>
      </c>
      <c r="F17" s="22">
        <v>690</v>
      </c>
      <c r="G17" s="22">
        <v>2050</v>
      </c>
      <c r="H17" s="22" t="s">
        <v>9</v>
      </c>
      <c r="I17" s="22" t="s">
        <v>4</v>
      </c>
      <c r="J17" s="24">
        <v>562.09999999999991</v>
      </c>
      <c r="R17" s="22">
        <v>715</v>
      </c>
      <c r="S17" s="24">
        <v>562.09999999999991</v>
      </c>
    </row>
    <row r="18" spans="1:19" x14ac:dyDescent="0.2">
      <c r="A18" s="22">
        <v>30036</v>
      </c>
      <c r="B18" s="24" t="s">
        <v>25</v>
      </c>
      <c r="C18" s="25" t="s">
        <v>27</v>
      </c>
      <c r="D18" s="22">
        <v>1490</v>
      </c>
      <c r="E18" s="7" t="s">
        <v>1266</v>
      </c>
      <c r="F18" s="22">
        <v>740</v>
      </c>
      <c r="G18" s="22">
        <v>2050</v>
      </c>
      <c r="H18" s="22" t="s">
        <v>9</v>
      </c>
      <c r="I18" s="22" t="s">
        <v>4</v>
      </c>
      <c r="J18" s="24">
        <v>559.29999999999995</v>
      </c>
      <c r="K18" s="23" t="s">
        <v>22</v>
      </c>
      <c r="R18" s="22">
        <v>711</v>
      </c>
      <c r="S18" s="24">
        <v>559.29999999999995</v>
      </c>
    </row>
    <row r="19" spans="1:19" x14ac:dyDescent="0.2">
      <c r="A19" s="22">
        <v>30072</v>
      </c>
      <c r="B19" s="24" t="s">
        <v>25</v>
      </c>
      <c r="C19" s="25" t="s">
        <v>27</v>
      </c>
      <c r="D19" s="22">
        <v>1490</v>
      </c>
      <c r="E19" s="7" t="s">
        <v>1267</v>
      </c>
      <c r="F19" s="22">
        <v>500</v>
      </c>
      <c r="G19" s="22">
        <v>2050</v>
      </c>
      <c r="H19" s="22" t="s">
        <v>9</v>
      </c>
      <c r="I19" s="22" t="s">
        <v>4</v>
      </c>
      <c r="J19" s="24">
        <v>559.29999999999995</v>
      </c>
      <c r="K19" s="23" t="s">
        <v>22</v>
      </c>
      <c r="R19" s="22">
        <v>711</v>
      </c>
      <c r="S19" s="24">
        <v>559.29999999999995</v>
      </c>
    </row>
    <row r="20" spans="1:19" x14ac:dyDescent="0.2">
      <c r="A20" s="22">
        <v>30037</v>
      </c>
      <c r="B20" s="24" t="s">
        <v>25</v>
      </c>
      <c r="C20" s="25" t="s">
        <v>27</v>
      </c>
      <c r="D20" s="22">
        <v>1590</v>
      </c>
      <c r="E20" s="7" t="s">
        <v>1263</v>
      </c>
      <c r="F20" s="22">
        <v>790</v>
      </c>
      <c r="G20" s="22">
        <v>2050</v>
      </c>
      <c r="H20" s="22" t="s">
        <v>9</v>
      </c>
      <c r="I20" s="22" t="s">
        <v>4</v>
      </c>
      <c r="J20" s="24">
        <v>594.29999999999984</v>
      </c>
      <c r="K20" s="23" t="s">
        <v>22</v>
      </c>
      <c r="R20" s="22">
        <v>761</v>
      </c>
      <c r="S20" s="24">
        <v>594.29999999999984</v>
      </c>
    </row>
    <row r="21" spans="1:19" x14ac:dyDescent="0.2">
      <c r="A21" s="22">
        <v>30073</v>
      </c>
      <c r="B21" s="24" t="s">
        <v>25</v>
      </c>
      <c r="C21" s="25" t="s">
        <v>27</v>
      </c>
      <c r="D21" s="22">
        <v>1590</v>
      </c>
      <c r="E21" s="7" t="s">
        <v>1267</v>
      </c>
      <c r="F21" s="22">
        <v>600</v>
      </c>
      <c r="G21" s="22">
        <v>2050</v>
      </c>
      <c r="H21" s="22" t="s">
        <v>9</v>
      </c>
      <c r="I21" s="22" t="s">
        <v>4</v>
      </c>
      <c r="J21" s="24">
        <v>594.29999999999984</v>
      </c>
      <c r="K21" s="23" t="s">
        <v>22</v>
      </c>
      <c r="R21" s="22">
        <v>761</v>
      </c>
      <c r="S21" s="24">
        <v>594.29999999999984</v>
      </c>
    </row>
    <row r="22" spans="1:19" x14ac:dyDescent="0.2">
      <c r="A22" s="22">
        <v>30064</v>
      </c>
      <c r="B22" s="24" t="s">
        <v>25</v>
      </c>
      <c r="C22" s="25" t="s">
        <v>27</v>
      </c>
      <c r="D22" s="22">
        <v>1690</v>
      </c>
      <c r="E22" s="7" t="s">
        <v>1267</v>
      </c>
      <c r="F22" s="22">
        <v>700</v>
      </c>
      <c r="G22" s="22">
        <v>2050</v>
      </c>
      <c r="H22" s="22" t="s">
        <v>9</v>
      </c>
      <c r="I22" s="22" t="s">
        <v>4</v>
      </c>
      <c r="J22" s="24">
        <v>594.29999999999984</v>
      </c>
      <c r="K22" s="23" t="s">
        <v>22</v>
      </c>
      <c r="R22" s="22">
        <v>761</v>
      </c>
      <c r="S22" s="24">
        <v>594.29999999999984</v>
      </c>
    </row>
    <row r="23" spans="1:19" x14ac:dyDescent="0.2">
      <c r="A23" s="22">
        <v>30038</v>
      </c>
      <c r="B23" s="24" t="s">
        <v>25</v>
      </c>
      <c r="C23" s="25" t="s">
        <v>27</v>
      </c>
      <c r="D23" s="22">
        <v>1770</v>
      </c>
      <c r="E23" s="7" t="s">
        <v>1268</v>
      </c>
      <c r="F23" s="22">
        <v>880</v>
      </c>
      <c r="G23" s="22">
        <v>2050</v>
      </c>
      <c r="H23" s="22" t="s">
        <v>9</v>
      </c>
      <c r="I23" s="22" t="s">
        <v>4</v>
      </c>
      <c r="J23" s="24">
        <v>627.89999999999986</v>
      </c>
      <c r="K23" s="23" t="s">
        <v>22</v>
      </c>
      <c r="R23" s="22">
        <v>809</v>
      </c>
      <c r="S23" s="24">
        <v>627.89999999999986</v>
      </c>
    </row>
    <row r="24" spans="1:19" x14ac:dyDescent="0.2">
      <c r="A24" s="22">
        <v>30069</v>
      </c>
      <c r="B24" s="24" t="s">
        <v>25</v>
      </c>
      <c r="C24" s="25" t="s">
        <v>27</v>
      </c>
      <c r="D24" s="22">
        <v>1790</v>
      </c>
      <c r="E24" s="7" t="s">
        <v>1267</v>
      </c>
      <c r="F24" s="22">
        <v>800</v>
      </c>
      <c r="G24" s="22">
        <v>2050</v>
      </c>
      <c r="H24" s="22" t="s">
        <v>9</v>
      </c>
      <c r="I24" s="22" t="s">
        <v>4</v>
      </c>
      <c r="J24" s="24">
        <v>662.19999999999982</v>
      </c>
      <c r="K24" s="23" t="s">
        <v>22</v>
      </c>
      <c r="R24" s="22">
        <v>858</v>
      </c>
      <c r="S24" s="24">
        <v>662.19999999999982</v>
      </c>
    </row>
    <row r="25" spans="1:19" x14ac:dyDescent="0.2">
      <c r="A25" s="22">
        <v>30066</v>
      </c>
      <c r="B25" s="24" t="s">
        <v>25</v>
      </c>
      <c r="C25" s="25" t="s">
        <v>27</v>
      </c>
      <c r="D25" s="22">
        <v>1890</v>
      </c>
      <c r="E25" s="7" t="s">
        <v>1267</v>
      </c>
      <c r="F25" s="22">
        <v>900</v>
      </c>
      <c r="G25" s="22">
        <v>2050</v>
      </c>
      <c r="H25" s="22" t="s">
        <v>9</v>
      </c>
      <c r="I25" s="22" t="s">
        <v>4</v>
      </c>
      <c r="J25" s="24">
        <v>662.19999999999982</v>
      </c>
      <c r="K25" s="23" t="s">
        <v>22</v>
      </c>
      <c r="R25" s="22">
        <v>858</v>
      </c>
      <c r="S25" s="24">
        <v>662.19999999999982</v>
      </c>
    </row>
    <row r="26" spans="1:19" x14ac:dyDescent="0.2">
      <c r="A26" s="22">
        <v>30039</v>
      </c>
      <c r="B26" s="24" t="s">
        <v>25</v>
      </c>
      <c r="C26" s="25" t="s">
        <v>27</v>
      </c>
      <c r="D26" s="22">
        <v>1970</v>
      </c>
      <c r="E26" s="7" t="s">
        <v>1267</v>
      </c>
      <c r="F26" s="22">
        <v>980</v>
      </c>
      <c r="G26" s="22">
        <v>2050</v>
      </c>
      <c r="H26" s="22" t="s">
        <v>9</v>
      </c>
      <c r="I26" s="22" t="s">
        <v>4</v>
      </c>
      <c r="J26" s="24">
        <v>662.19999999999982</v>
      </c>
      <c r="K26" s="23" t="s">
        <v>22</v>
      </c>
      <c r="R26" s="22">
        <v>858</v>
      </c>
      <c r="S26" s="24">
        <v>662.19999999999982</v>
      </c>
    </row>
    <row r="27" spans="1:19" x14ac:dyDescent="0.2">
      <c r="A27" s="22">
        <v>30040</v>
      </c>
      <c r="B27" s="24" t="s">
        <v>25</v>
      </c>
      <c r="C27" s="25" t="s">
        <v>27</v>
      </c>
      <c r="D27" s="22">
        <v>1190</v>
      </c>
      <c r="E27" s="7" t="s">
        <v>1262</v>
      </c>
      <c r="F27" s="22">
        <v>590</v>
      </c>
      <c r="G27" s="22">
        <v>2140</v>
      </c>
      <c r="H27" s="22" t="s">
        <v>9</v>
      </c>
      <c r="I27" s="22" t="s">
        <v>4</v>
      </c>
      <c r="J27" s="24">
        <v>616.69999999999982</v>
      </c>
      <c r="R27" s="22">
        <v>793</v>
      </c>
      <c r="S27" s="24">
        <v>616.69999999999982</v>
      </c>
    </row>
    <row r="28" spans="1:19" x14ac:dyDescent="0.2">
      <c r="A28" s="22">
        <v>30041</v>
      </c>
      <c r="B28" s="24" t="s">
        <v>25</v>
      </c>
      <c r="C28" s="25" t="s">
        <v>27</v>
      </c>
      <c r="D28" s="22">
        <v>1200</v>
      </c>
      <c r="E28" s="7" t="s">
        <v>1263</v>
      </c>
      <c r="F28" s="22">
        <v>400</v>
      </c>
      <c r="G28" s="22">
        <v>2140</v>
      </c>
      <c r="H28" s="22" t="s">
        <v>9</v>
      </c>
      <c r="I28" s="22" t="s">
        <v>4</v>
      </c>
      <c r="J28" s="24">
        <v>541.09999999999991</v>
      </c>
      <c r="R28" s="22">
        <v>685</v>
      </c>
      <c r="S28" s="24">
        <v>541.09999999999991</v>
      </c>
    </row>
    <row r="29" spans="1:19" x14ac:dyDescent="0.2">
      <c r="A29" s="22">
        <v>30042</v>
      </c>
      <c r="B29" s="24" t="s">
        <v>25</v>
      </c>
      <c r="C29" s="25" t="s">
        <v>27</v>
      </c>
      <c r="D29" s="22">
        <v>1290</v>
      </c>
      <c r="E29" s="7" t="s">
        <v>1264</v>
      </c>
      <c r="F29" s="22">
        <v>640</v>
      </c>
      <c r="G29" s="22">
        <v>2140</v>
      </c>
      <c r="H29" s="22" t="s">
        <v>9</v>
      </c>
      <c r="I29" s="22" t="s">
        <v>4</v>
      </c>
      <c r="J29" s="24">
        <v>616.69999999999982</v>
      </c>
      <c r="R29" s="22">
        <v>793</v>
      </c>
      <c r="S29" s="24">
        <v>616.69999999999982</v>
      </c>
    </row>
    <row r="30" spans="1:19" x14ac:dyDescent="0.2">
      <c r="A30" s="22">
        <v>30044</v>
      </c>
      <c r="B30" s="24" t="s">
        <v>25</v>
      </c>
      <c r="C30" s="25" t="s">
        <v>27</v>
      </c>
      <c r="D30" s="22">
        <v>1390</v>
      </c>
      <c r="E30" s="7" t="s">
        <v>1265</v>
      </c>
      <c r="F30" s="22">
        <v>690</v>
      </c>
      <c r="G30" s="22">
        <v>2140</v>
      </c>
      <c r="H30" s="22" t="s">
        <v>9</v>
      </c>
      <c r="I30" s="22" t="s">
        <v>4</v>
      </c>
      <c r="J30" s="24">
        <v>616.69999999999982</v>
      </c>
      <c r="R30" s="22">
        <v>793</v>
      </c>
      <c r="S30" s="24">
        <v>616.69999999999982</v>
      </c>
    </row>
    <row r="31" spans="1:19" x14ac:dyDescent="0.2">
      <c r="A31" s="22">
        <v>30046</v>
      </c>
      <c r="B31" s="24" t="s">
        <v>25</v>
      </c>
      <c r="C31" s="25" t="s">
        <v>27</v>
      </c>
      <c r="D31" s="22">
        <v>1490</v>
      </c>
      <c r="E31" s="7" t="s">
        <v>1266</v>
      </c>
      <c r="F31" s="22">
        <v>740</v>
      </c>
      <c r="G31" s="22">
        <v>2140</v>
      </c>
      <c r="H31" s="22" t="s">
        <v>9</v>
      </c>
      <c r="I31" s="22" t="s">
        <v>4</v>
      </c>
      <c r="J31" s="24">
        <v>616.69999999999982</v>
      </c>
      <c r="R31" s="22">
        <v>793</v>
      </c>
      <c r="S31" s="24">
        <v>616.69999999999982</v>
      </c>
    </row>
    <row r="32" spans="1:19" x14ac:dyDescent="0.2">
      <c r="A32" s="22">
        <v>30067</v>
      </c>
      <c r="B32" s="24" t="s">
        <v>25</v>
      </c>
      <c r="C32" s="25" t="s">
        <v>27</v>
      </c>
      <c r="D32" s="22">
        <v>1490</v>
      </c>
      <c r="E32" s="7" t="s">
        <v>1267</v>
      </c>
      <c r="F32" s="22">
        <v>500</v>
      </c>
      <c r="G32" s="22">
        <v>2140</v>
      </c>
      <c r="H32" s="22" t="s">
        <v>9</v>
      </c>
      <c r="I32" s="22" t="s">
        <v>4</v>
      </c>
      <c r="J32" s="24">
        <v>616.69999999999982</v>
      </c>
      <c r="K32" s="23" t="s">
        <v>22</v>
      </c>
      <c r="R32" s="22">
        <v>793</v>
      </c>
      <c r="S32" s="24">
        <v>616.69999999999982</v>
      </c>
    </row>
    <row r="33" spans="1:19" x14ac:dyDescent="0.2">
      <c r="A33" s="22">
        <v>30047</v>
      </c>
      <c r="B33" s="24" t="s">
        <v>25</v>
      </c>
      <c r="C33" s="25" t="s">
        <v>27</v>
      </c>
      <c r="D33" s="22">
        <v>1590</v>
      </c>
      <c r="E33" s="7" t="s">
        <v>1263</v>
      </c>
      <c r="F33" s="22">
        <v>790</v>
      </c>
      <c r="G33" s="22">
        <v>2140</v>
      </c>
      <c r="H33" s="22" t="s">
        <v>9</v>
      </c>
      <c r="I33" s="22" t="s">
        <v>4</v>
      </c>
      <c r="J33" s="24">
        <v>594.29999999999984</v>
      </c>
      <c r="K33" s="23" t="s">
        <v>22</v>
      </c>
      <c r="R33" s="22">
        <v>761</v>
      </c>
      <c r="S33" s="24">
        <v>594.29999999999984</v>
      </c>
    </row>
    <row r="34" spans="1:19" x14ac:dyDescent="0.2">
      <c r="A34" s="22">
        <v>30068</v>
      </c>
      <c r="B34" s="24" t="s">
        <v>25</v>
      </c>
      <c r="C34" s="25" t="s">
        <v>27</v>
      </c>
      <c r="D34" s="22">
        <v>1590</v>
      </c>
      <c r="E34" s="7" t="s">
        <v>1267</v>
      </c>
      <c r="F34" s="22">
        <v>600</v>
      </c>
      <c r="G34" s="22">
        <v>2140</v>
      </c>
      <c r="H34" s="22" t="s">
        <v>9</v>
      </c>
      <c r="I34" s="22" t="s">
        <v>4</v>
      </c>
      <c r="J34" s="24">
        <v>594.29999999999984</v>
      </c>
      <c r="K34" s="23" t="s">
        <v>22</v>
      </c>
      <c r="R34" s="22">
        <v>761</v>
      </c>
      <c r="S34" s="24">
        <v>594.29999999999984</v>
      </c>
    </row>
    <row r="35" spans="1:19" x14ac:dyDescent="0.2">
      <c r="A35" s="22">
        <v>30074</v>
      </c>
      <c r="B35" s="24" t="s">
        <v>25</v>
      </c>
      <c r="C35" s="25" t="s">
        <v>27</v>
      </c>
      <c r="D35" s="22">
        <v>1690</v>
      </c>
      <c r="E35" s="7" t="s">
        <v>1267</v>
      </c>
      <c r="F35" s="22">
        <v>700</v>
      </c>
      <c r="G35" s="22">
        <v>2140</v>
      </c>
      <c r="H35" s="22" t="s">
        <v>9</v>
      </c>
      <c r="I35" s="22" t="s">
        <v>4</v>
      </c>
      <c r="J35" s="24">
        <v>594.29999999999984</v>
      </c>
      <c r="K35" s="23" t="s">
        <v>22</v>
      </c>
      <c r="R35" s="22">
        <v>761</v>
      </c>
      <c r="S35" s="24">
        <v>594.29999999999984</v>
      </c>
    </row>
    <row r="36" spans="1:19" x14ac:dyDescent="0.2">
      <c r="A36" s="22">
        <v>30048</v>
      </c>
      <c r="B36" s="24" t="s">
        <v>25</v>
      </c>
      <c r="C36" s="25" t="s">
        <v>27</v>
      </c>
      <c r="D36" s="22">
        <v>1770</v>
      </c>
      <c r="E36" s="7" t="s">
        <v>1268</v>
      </c>
      <c r="F36" s="22">
        <v>880</v>
      </c>
      <c r="G36" s="22">
        <v>2140</v>
      </c>
      <c r="H36" s="22" t="s">
        <v>9</v>
      </c>
      <c r="I36" s="22" t="s">
        <v>4</v>
      </c>
      <c r="J36" s="24">
        <v>627.89999999999986</v>
      </c>
      <c r="K36" s="23" t="s">
        <v>22</v>
      </c>
      <c r="R36" s="22">
        <v>809</v>
      </c>
      <c r="S36" s="24">
        <v>627.89999999999986</v>
      </c>
    </row>
    <row r="37" spans="1:19" x14ac:dyDescent="0.2">
      <c r="A37" s="22">
        <v>30070</v>
      </c>
      <c r="B37" s="24" t="s">
        <v>25</v>
      </c>
      <c r="C37" s="25" t="s">
        <v>27</v>
      </c>
      <c r="D37" s="22">
        <v>1790</v>
      </c>
      <c r="E37" s="7" t="s">
        <v>1267</v>
      </c>
      <c r="F37" s="22">
        <v>800</v>
      </c>
      <c r="G37" s="22">
        <v>2140</v>
      </c>
      <c r="H37" s="22" t="s">
        <v>9</v>
      </c>
      <c r="I37" s="22" t="s">
        <v>4</v>
      </c>
      <c r="J37" s="24">
        <v>662.19999999999982</v>
      </c>
      <c r="K37" s="23" t="s">
        <v>22</v>
      </c>
      <c r="R37" s="22">
        <v>858</v>
      </c>
      <c r="S37" s="24">
        <v>662.19999999999982</v>
      </c>
    </row>
    <row r="38" spans="1:19" x14ac:dyDescent="0.2">
      <c r="A38" s="22">
        <v>30071</v>
      </c>
      <c r="B38" s="24" t="s">
        <v>25</v>
      </c>
      <c r="C38" s="25" t="s">
        <v>27</v>
      </c>
      <c r="D38" s="22">
        <v>1890</v>
      </c>
      <c r="E38" s="7" t="s">
        <v>1267</v>
      </c>
      <c r="F38" s="22">
        <v>900</v>
      </c>
      <c r="G38" s="22">
        <v>2140</v>
      </c>
      <c r="H38" s="22" t="s">
        <v>9</v>
      </c>
      <c r="I38" s="22" t="s">
        <v>4</v>
      </c>
      <c r="J38" s="24">
        <v>662.19999999999982</v>
      </c>
      <c r="K38" s="23" t="s">
        <v>22</v>
      </c>
      <c r="R38" s="22">
        <v>858</v>
      </c>
      <c r="S38" s="24">
        <v>662.19999999999982</v>
      </c>
    </row>
    <row r="39" spans="1:19" x14ac:dyDescent="0.2">
      <c r="A39" s="22">
        <v>30049</v>
      </c>
      <c r="B39" s="24" t="s">
        <v>25</v>
      </c>
      <c r="C39" s="25" t="s">
        <v>27</v>
      </c>
      <c r="D39" s="22">
        <v>1970</v>
      </c>
      <c r="E39" s="7" t="s">
        <v>1267</v>
      </c>
      <c r="F39" s="22">
        <v>980</v>
      </c>
      <c r="G39" s="22">
        <v>2140</v>
      </c>
      <c r="H39" s="22" t="s">
        <v>9</v>
      </c>
      <c r="I39" s="22" t="s">
        <v>4</v>
      </c>
      <c r="J39" s="24">
        <v>662.19999999999982</v>
      </c>
      <c r="K39" s="23" t="s">
        <v>22</v>
      </c>
      <c r="R39" s="22">
        <v>858</v>
      </c>
      <c r="S39" s="24">
        <v>662.19999999999982</v>
      </c>
    </row>
    <row r="40" spans="1:19" x14ac:dyDescent="0.2">
      <c r="A40" s="22">
        <v>30201</v>
      </c>
      <c r="B40" s="24" t="s">
        <v>25</v>
      </c>
      <c r="C40" s="25" t="s">
        <v>27</v>
      </c>
      <c r="D40" s="22" t="s">
        <v>11</v>
      </c>
      <c r="G40" s="22" t="s">
        <v>12</v>
      </c>
      <c r="H40" s="22" t="s">
        <v>2</v>
      </c>
      <c r="I40" s="22" t="s">
        <v>10</v>
      </c>
      <c r="J40" s="24">
        <v>358.99999999999994</v>
      </c>
      <c r="M40" s="26" t="s">
        <v>173</v>
      </c>
      <c r="R40" s="22">
        <v>547</v>
      </c>
      <c r="S40" s="24">
        <v>358.99999999999994</v>
      </c>
    </row>
    <row r="41" spans="1:19" x14ac:dyDescent="0.2">
      <c r="A41" s="22">
        <v>30101</v>
      </c>
      <c r="B41" s="24" t="s">
        <v>25</v>
      </c>
      <c r="C41" s="25" t="s">
        <v>27</v>
      </c>
      <c r="D41" s="22" t="s">
        <v>11</v>
      </c>
      <c r="G41" s="22">
        <v>2050</v>
      </c>
      <c r="H41" s="22" t="s">
        <v>2</v>
      </c>
      <c r="I41" s="22" t="s">
        <v>10</v>
      </c>
      <c r="J41" s="24">
        <v>324.19999999999993</v>
      </c>
      <c r="M41" s="26" t="s">
        <v>173</v>
      </c>
      <c r="R41" s="22">
        <v>489</v>
      </c>
      <c r="S41" s="24">
        <v>324.19999999999993</v>
      </c>
    </row>
    <row r="42" spans="1:19" x14ac:dyDescent="0.2">
      <c r="A42" s="22">
        <v>30206</v>
      </c>
      <c r="B42" s="24" t="s">
        <v>25</v>
      </c>
      <c r="C42" s="25" t="s">
        <v>27</v>
      </c>
      <c r="D42" s="22" t="s">
        <v>11</v>
      </c>
      <c r="G42" s="22" t="s">
        <v>13</v>
      </c>
      <c r="H42" s="22" t="s">
        <v>2</v>
      </c>
      <c r="I42" s="22" t="s">
        <v>10</v>
      </c>
      <c r="J42" s="24">
        <v>369.19999999999993</v>
      </c>
      <c r="M42" s="26" t="s">
        <v>173</v>
      </c>
      <c r="R42" s="22">
        <v>564</v>
      </c>
      <c r="S42" s="24">
        <v>369.19999999999993</v>
      </c>
    </row>
    <row r="43" spans="1:19" x14ac:dyDescent="0.2">
      <c r="A43" s="22">
        <v>30106</v>
      </c>
      <c r="B43" s="24" t="s">
        <v>25</v>
      </c>
      <c r="C43" s="25" t="s">
        <v>27</v>
      </c>
      <c r="D43" s="22" t="s">
        <v>11</v>
      </c>
      <c r="G43" s="22">
        <v>2140</v>
      </c>
      <c r="H43" s="22" t="s">
        <v>2</v>
      </c>
      <c r="I43" s="22" t="s">
        <v>10</v>
      </c>
      <c r="J43" s="24">
        <v>335.59999999999997</v>
      </c>
      <c r="M43" s="26" t="s">
        <v>173</v>
      </c>
      <c r="R43" s="22">
        <v>508</v>
      </c>
      <c r="S43" s="24">
        <v>335.59999999999997</v>
      </c>
    </row>
    <row r="44" spans="1:19" x14ac:dyDescent="0.2">
      <c r="A44" s="22">
        <v>30211</v>
      </c>
      <c r="B44" s="24" t="s">
        <v>25</v>
      </c>
      <c r="C44" s="25" t="s">
        <v>27</v>
      </c>
      <c r="D44" s="22" t="s">
        <v>11</v>
      </c>
      <c r="G44" s="22" t="s">
        <v>14</v>
      </c>
      <c r="H44" s="22" t="s">
        <v>2</v>
      </c>
      <c r="I44" s="22" t="s">
        <v>10</v>
      </c>
      <c r="J44" s="24">
        <v>462.19999999999993</v>
      </c>
      <c r="M44" s="26" t="s">
        <v>173</v>
      </c>
      <c r="R44" s="22">
        <v>719</v>
      </c>
      <c r="S44" s="24">
        <v>462.19999999999993</v>
      </c>
    </row>
    <row r="45" spans="1:19" x14ac:dyDescent="0.2">
      <c r="A45" s="22">
        <v>30216</v>
      </c>
      <c r="B45" s="24" t="s">
        <v>25</v>
      </c>
      <c r="C45" s="25" t="s">
        <v>27</v>
      </c>
      <c r="D45" s="22" t="s">
        <v>11</v>
      </c>
      <c r="G45" s="22" t="s">
        <v>1299</v>
      </c>
      <c r="H45" s="22" t="s">
        <v>2</v>
      </c>
      <c r="I45" s="22" t="s">
        <v>10</v>
      </c>
      <c r="J45" s="24">
        <v>486.19999999999993</v>
      </c>
      <c r="M45" s="26" t="s">
        <v>173</v>
      </c>
      <c r="R45" s="22">
        <v>759</v>
      </c>
      <c r="S45" s="24">
        <v>486.19999999999993</v>
      </c>
    </row>
    <row r="46" spans="1:19" x14ac:dyDescent="0.2">
      <c r="A46" s="22">
        <v>30202</v>
      </c>
      <c r="B46" s="24" t="s">
        <v>25</v>
      </c>
      <c r="C46" s="25" t="s">
        <v>27</v>
      </c>
      <c r="D46" s="22" t="s">
        <v>17</v>
      </c>
      <c r="G46" s="22" t="s">
        <v>12</v>
      </c>
      <c r="H46" s="22" t="s">
        <v>2</v>
      </c>
      <c r="I46" s="22" t="s">
        <v>10</v>
      </c>
      <c r="J46" s="24">
        <v>372.79999999999995</v>
      </c>
      <c r="M46" s="26" t="s">
        <v>173</v>
      </c>
      <c r="R46" s="22">
        <v>570</v>
      </c>
      <c r="S46" s="24">
        <v>372.79999999999995</v>
      </c>
    </row>
    <row r="47" spans="1:19" x14ac:dyDescent="0.2">
      <c r="A47" s="22">
        <v>30102</v>
      </c>
      <c r="B47" s="24" t="s">
        <v>25</v>
      </c>
      <c r="C47" s="25" t="s">
        <v>27</v>
      </c>
      <c r="D47" s="22" t="s">
        <v>17</v>
      </c>
      <c r="G47" s="22">
        <v>2050</v>
      </c>
      <c r="H47" s="22" t="s">
        <v>2</v>
      </c>
      <c r="I47" s="22" t="s">
        <v>10</v>
      </c>
      <c r="J47" s="24">
        <v>339.19999999999993</v>
      </c>
      <c r="M47" s="26" t="s">
        <v>173</v>
      </c>
      <c r="R47" s="22">
        <v>514</v>
      </c>
      <c r="S47" s="24">
        <v>339.19999999999993</v>
      </c>
    </row>
    <row r="48" spans="1:19" x14ac:dyDescent="0.2">
      <c r="A48" s="22">
        <v>30207</v>
      </c>
      <c r="B48" s="24" t="s">
        <v>25</v>
      </c>
      <c r="C48" s="25" t="s">
        <v>27</v>
      </c>
      <c r="D48" s="22" t="s">
        <v>17</v>
      </c>
      <c r="G48" s="22" t="s">
        <v>13</v>
      </c>
      <c r="H48" s="22" t="s">
        <v>2</v>
      </c>
      <c r="I48" s="22" t="s">
        <v>10</v>
      </c>
      <c r="J48" s="24">
        <v>384.79999999999995</v>
      </c>
      <c r="M48" s="26" t="s">
        <v>173</v>
      </c>
      <c r="R48" s="22">
        <v>590</v>
      </c>
      <c r="S48" s="24">
        <v>384.79999999999995</v>
      </c>
    </row>
    <row r="49" spans="1:19" x14ac:dyDescent="0.2">
      <c r="A49" s="22">
        <v>30107</v>
      </c>
      <c r="B49" s="24" t="s">
        <v>25</v>
      </c>
      <c r="C49" s="25" t="s">
        <v>27</v>
      </c>
      <c r="D49" s="22" t="s">
        <v>17</v>
      </c>
      <c r="G49" s="22">
        <v>2140</v>
      </c>
      <c r="H49" s="22" t="s">
        <v>2</v>
      </c>
      <c r="I49" s="22" t="s">
        <v>10</v>
      </c>
      <c r="J49" s="24">
        <v>351.79999999999995</v>
      </c>
      <c r="M49" s="26" t="s">
        <v>173</v>
      </c>
      <c r="R49" s="22">
        <v>535</v>
      </c>
      <c r="S49" s="24">
        <v>351.79999999999995</v>
      </c>
    </row>
    <row r="50" spans="1:19" x14ac:dyDescent="0.2">
      <c r="A50" s="22">
        <v>30212</v>
      </c>
      <c r="B50" s="24" t="s">
        <v>25</v>
      </c>
      <c r="C50" s="25" t="s">
        <v>27</v>
      </c>
      <c r="D50" s="22" t="s">
        <v>17</v>
      </c>
      <c r="G50" s="22" t="s">
        <v>14</v>
      </c>
      <c r="H50" s="22" t="s">
        <v>2</v>
      </c>
      <c r="I50" s="22" t="s">
        <v>10</v>
      </c>
      <c r="J50" s="24">
        <v>462.19999999999993</v>
      </c>
      <c r="M50" s="26" t="s">
        <v>173</v>
      </c>
      <c r="R50" s="22">
        <v>719</v>
      </c>
      <c r="S50" s="24">
        <v>462.19999999999993</v>
      </c>
    </row>
    <row r="51" spans="1:19" x14ac:dyDescent="0.2">
      <c r="A51" s="22">
        <v>30217</v>
      </c>
      <c r="B51" s="24" t="s">
        <v>25</v>
      </c>
      <c r="C51" s="25" t="s">
        <v>27</v>
      </c>
      <c r="D51" s="22" t="s">
        <v>17</v>
      </c>
      <c r="G51" s="22" t="s">
        <v>1299</v>
      </c>
      <c r="H51" s="22" t="s">
        <v>2</v>
      </c>
      <c r="I51" s="22" t="s">
        <v>10</v>
      </c>
      <c r="J51" s="24">
        <v>486.19999999999993</v>
      </c>
      <c r="M51" s="26" t="s">
        <v>173</v>
      </c>
      <c r="R51" s="22">
        <v>759</v>
      </c>
      <c r="S51" s="24">
        <v>486.19999999999993</v>
      </c>
    </row>
    <row r="52" spans="1:19" x14ac:dyDescent="0.2">
      <c r="A52" s="22">
        <v>30203</v>
      </c>
      <c r="B52" s="24" t="s">
        <v>25</v>
      </c>
      <c r="C52" s="25" t="s">
        <v>27</v>
      </c>
      <c r="D52" s="22" t="s">
        <v>18</v>
      </c>
      <c r="G52" s="22" t="s">
        <v>12</v>
      </c>
      <c r="H52" s="22" t="s">
        <v>2</v>
      </c>
      <c r="I52" s="22" t="s">
        <v>10</v>
      </c>
      <c r="J52" s="24">
        <v>384.79999999999995</v>
      </c>
      <c r="M52" s="26" t="s">
        <v>173</v>
      </c>
      <c r="R52" s="22">
        <v>590</v>
      </c>
      <c r="S52" s="24">
        <v>384.79999999999995</v>
      </c>
    </row>
    <row r="53" spans="1:19" x14ac:dyDescent="0.2">
      <c r="A53" s="22">
        <v>30103</v>
      </c>
      <c r="B53" s="24" t="s">
        <v>25</v>
      </c>
      <c r="C53" s="25" t="s">
        <v>27</v>
      </c>
      <c r="D53" s="22" t="s">
        <v>18</v>
      </c>
      <c r="G53" s="22">
        <v>2050</v>
      </c>
      <c r="H53" s="22" t="s">
        <v>2</v>
      </c>
      <c r="I53" s="22" t="s">
        <v>10</v>
      </c>
      <c r="J53" s="24">
        <v>352.99999999999994</v>
      </c>
      <c r="M53" s="26" t="s">
        <v>173</v>
      </c>
      <c r="R53" s="22">
        <v>537</v>
      </c>
      <c r="S53" s="24">
        <v>352.99999999999994</v>
      </c>
    </row>
    <row r="54" spans="1:19" x14ac:dyDescent="0.2">
      <c r="A54" s="22">
        <v>30208</v>
      </c>
      <c r="B54" s="24" t="s">
        <v>25</v>
      </c>
      <c r="C54" s="25" t="s">
        <v>27</v>
      </c>
      <c r="D54" s="22" t="s">
        <v>18</v>
      </c>
      <c r="G54" s="22" t="s">
        <v>13</v>
      </c>
      <c r="H54" s="22" t="s">
        <v>2</v>
      </c>
      <c r="I54" s="22" t="s">
        <v>10</v>
      </c>
      <c r="J54" s="24">
        <v>397.99999999999994</v>
      </c>
      <c r="M54" s="26" t="s">
        <v>173</v>
      </c>
      <c r="R54" s="22">
        <v>612</v>
      </c>
      <c r="S54" s="24">
        <v>397.99999999999994</v>
      </c>
    </row>
    <row r="55" spans="1:19" x14ac:dyDescent="0.2">
      <c r="A55" s="22">
        <v>30108</v>
      </c>
      <c r="B55" s="24" t="s">
        <v>25</v>
      </c>
      <c r="C55" s="25" t="s">
        <v>27</v>
      </c>
      <c r="D55" s="22" t="s">
        <v>18</v>
      </c>
      <c r="G55" s="22">
        <v>2140</v>
      </c>
      <c r="H55" s="22" t="s">
        <v>2</v>
      </c>
      <c r="I55" s="22" t="s">
        <v>10</v>
      </c>
      <c r="J55" s="24">
        <v>367.39999999999992</v>
      </c>
      <c r="M55" s="26" t="s">
        <v>173</v>
      </c>
      <c r="R55" s="22">
        <v>561</v>
      </c>
      <c r="S55" s="24">
        <v>367.39999999999992</v>
      </c>
    </row>
    <row r="56" spans="1:19" x14ac:dyDescent="0.2">
      <c r="A56" s="22">
        <v>30213</v>
      </c>
      <c r="B56" s="24" t="s">
        <v>25</v>
      </c>
      <c r="C56" s="25" t="s">
        <v>27</v>
      </c>
      <c r="D56" s="22" t="s">
        <v>18</v>
      </c>
      <c r="G56" s="22" t="s">
        <v>14</v>
      </c>
      <c r="H56" s="22" t="s">
        <v>2</v>
      </c>
      <c r="I56" s="22" t="s">
        <v>10</v>
      </c>
      <c r="J56" s="24">
        <v>507.19999999999993</v>
      </c>
      <c r="M56" s="26" t="s">
        <v>173</v>
      </c>
      <c r="R56" s="22">
        <v>794</v>
      </c>
      <c r="S56" s="24">
        <v>507.19999999999993</v>
      </c>
    </row>
    <row r="57" spans="1:19" x14ac:dyDescent="0.2">
      <c r="A57" s="22">
        <v>30218</v>
      </c>
      <c r="B57" s="24" t="s">
        <v>25</v>
      </c>
      <c r="C57" s="25" t="s">
        <v>27</v>
      </c>
      <c r="D57" s="22" t="s">
        <v>18</v>
      </c>
      <c r="G57" s="22" t="s">
        <v>1299</v>
      </c>
      <c r="H57" s="22" t="s">
        <v>2</v>
      </c>
      <c r="I57" s="22" t="s">
        <v>10</v>
      </c>
      <c r="J57" s="24">
        <v>540.19999999999993</v>
      </c>
      <c r="M57" s="26" t="s">
        <v>173</v>
      </c>
      <c r="R57" s="22">
        <v>849</v>
      </c>
      <c r="S57" s="24">
        <v>540.19999999999993</v>
      </c>
    </row>
    <row r="58" spans="1:19" x14ac:dyDescent="0.2">
      <c r="A58" s="22">
        <v>30204</v>
      </c>
      <c r="B58" s="24" t="s">
        <v>25</v>
      </c>
      <c r="C58" s="25" t="s">
        <v>27</v>
      </c>
      <c r="D58" s="22" t="s">
        <v>19</v>
      </c>
      <c r="G58" s="22" t="s">
        <v>12</v>
      </c>
      <c r="H58" s="22" t="s">
        <v>2</v>
      </c>
      <c r="I58" s="22" t="s">
        <v>10</v>
      </c>
      <c r="J58" s="24">
        <v>403.39999999999992</v>
      </c>
      <c r="M58" s="26" t="s">
        <v>173</v>
      </c>
      <c r="R58" s="22">
        <v>621</v>
      </c>
      <c r="S58" s="24">
        <v>403.39999999999992</v>
      </c>
    </row>
    <row r="59" spans="1:19" x14ac:dyDescent="0.2">
      <c r="A59" s="22">
        <v>30104</v>
      </c>
      <c r="B59" s="24" t="s">
        <v>25</v>
      </c>
      <c r="C59" s="25" t="s">
        <v>27</v>
      </c>
      <c r="D59" s="22" t="s">
        <v>19</v>
      </c>
      <c r="G59" s="22">
        <v>2050</v>
      </c>
      <c r="H59" s="22" t="s">
        <v>2</v>
      </c>
      <c r="I59" s="22" t="s">
        <v>10</v>
      </c>
      <c r="J59" s="24">
        <v>393.19999999999993</v>
      </c>
      <c r="M59" s="26" t="s">
        <v>173</v>
      </c>
      <c r="R59" s="22">
        <v>604</v>
      </c>
      <c r="S59" s="24">
        <v>393.19999999999993</v>
      </c>
    </row>
    <row r="60" spans="1:19" x14ac:dyDescent="0.2">
      <c r="A60" s="22">
        <v>30209</v>
      </c>
      <c r="B60" s="24" t="s">
        <v>25</v>
      </c>
      <c r="C60" s="25" t="s">
        <v>27</v>
      </c>
      <c r="D60" s="22" t="s">
        <v>19</v>
      </c>
      <c r="G60" s="22" t="s">
        <v>13</v>
      </c>
      <c r="H60" s="22" t="s">
        <v>2</v>
      </c>
      <c r="I60" s="22" t="s">
        <v>10</v>
      </c>
      <c r="J60" s="24">
        <v>418.99999999999994</v>
      </c>
      <c r="M60" s="26" t="s">
        <v>173</v>
      </c>
      <c r="R60" s="22">
        <v>647</v>
      </c>
      <c r="S60" s="24">
        <v>418.99999999999994</v>
      </c>
    </row>
    <row r="61" spans="1:19" x14ac:dyDescent="0.2">
      <c r="A61" s="22">
        <v>30109</v>
      </c>
      <c r="B61" s="24" t="s">
        <v>25</v>
      </c>
      <c r="C61" s="25" t="s">
        <v>27</v>
      </c>
      <c r="D61" s="22" t="s">
        <v>19</v>
      </c>
      <c r="G61" s="22">
        <v>2140</v>
      </c>
      <c r="H61" s="22" t="s">
        <v>2</v>
      </c>
      <c r="I61" s="22" t="s">
        <v>10</v>
      </c>
      <c r="J61" s="24">
        <v>409.39999999999992</v>
      </c>
      <c r="M61" s="26" t="s">
        <v>173</v>
      </c>
      <c r="R61" s="22">
        <v>631</v>
      </c>
      <c r="S61" s="24">
        <v>409.39999999999992</v>
      </c>
    </row>
    <row r="62" spans="1:19" x14ac:dyDescent="0.2">
      <c r="A62" s="22">
        <v>30214</v>
      </c>
      <c r="B62" s="24" t="s">
        <v>25</v>
      </c>
      <c r="C62" s="25" t="s">
        <v>27</v>
      </c>
      <c r="D62" s="22" t="s">
        <v>19</v>
      </c>
      <c r="G62" s="22" t="s">
        <v>14</v>
      </c>
      <c r="H62" s="22" t="s">
        <v>2</v>
      </c>
      <c r="I62" s="22" t="s">
        <v>10</v>
      </c>
      <c r="J62" s="24">
        <v>507.19999999999993</v>
      </c>
      <c r="M62" s="26" t="s">
        <v>173</v>
      </c>
      <c r="R62" s="22">
        <v>794</v>
      </c>
      <c r="S62" s="24">
        <v>507.19999999999993</v>
      </c>
    </row>
    <row r="63" spans="1:19" x14ac:dyDescent="0.2">
      <c r="A63" s="22">
        <v>30219</v>
      </c>
      <c r="B63" s="24" t="s">
        <v>25</v>
      </c>
      <c r="C63" s="25" t="s">
        <v>27</v>
      </c>
      <c r="D63" s="22" t="s">
        <v>19</v>
      </c>
      <c r="G63" s="22" t="s">
        <v>1299</v>
      </c>
      <c r="H63" s="22" t="s">
        <v>2</v>
      </c>
      <c r="I63" s="22" t="s">
        <v>10</v>
      </c>
      <c r="J63" s="24">
        <v>540.19999999999993</v>
      </c>
      <c r="M63" s="26" t="s">
        <v>173</v>
      </c>
      <c r="R63" s="22">
        <v>849</v>
      </c>
      <c r="S63" s="24">
        <v>540.19999999999993</v>
      </c>
    </row>
    <row r="64" spans="1:19" x14ac:dyDescent="0.2">
      <c r="A64" s="22">
        <v>30205</v>
      </c>
      <c r="B64" s="24" t="s">
        <v>25</v>
      </c>
      <c r="C64" s="25" t="s">
        <v>27</v>
      </c>
      <c r="D64" s="22" t="s">
        <v>20</v>
      </c>
      <c r="G64" s="22" t="s">
        <v>12</v>
      </c>
      <c r="H64" s="22" t="s">
        <v>2</v>
      </c>
      <c r="I64" s="22" t="s">
        <v>10</v>
      </c>
      <c r="J64" s="24">
        <v>467.59999999999997</v>
      </c>
      <c r="M64" s="26" t="s">
        <v>173</v>
      </c>
      <c r="R64" s="22">
        <v>728</v>
      </c>
      <c r="S64" s="24">
        <v>467.59999999999997</v>
      </c>
    </row>
    <row r="65" spans="1:20" x14ac:dyDescent="0.2">
      <c r="A65" s="22">
        <v>30105</v>
      </c>
      <c r="B65" s="24" t="s">
        <v>25</v>
      </c>
      <c r="C65" s="25" t="s">
        <v>27</v>
      </c>
      <c r="D65" s="22" t="s">
        <v>20</v>
      </c>
      <c r="G65" s="22">
        <v>2050</v>
      </c>
      <c r="H65" s="22" t="s">
        <v>2</v>
      </c>
      <c r="I65" s="22" t="s">
        <v>10</v>
      </c>
      <c r="J65" s="24">
        <v>440.59999999999997</v>
      </c>
      <c r="M65" s="26" t="s">
        <v>173</v>
      </c>
      <c r="R65" s="22">
        <v>683</v>
      </c>
      <c r="S65" s="24">
        <v>440.59999999999997</v>
      </c>
    </row>
    <row r="66" spans="1:20" x14ac:dyDescent="0.2">
      <c r="A66" s="22">
        <v>30210</v>
      </c>
      <c r="B66" s="24" t="s">
        <v>25</v>
      </c>
      <c r="C66" s="25" t="s">
        <v>27</v>
      </c>
      <c r="D66" s="22" t="s">
        <v>20</v>
      </c>
      <c r="G66" s="22" t="s">
        <v>13</v>
      </c>
      <c r="H66" s="22" t="s">
        <v>2</v>
      </c>
      <c r="I66" s="22" t="s">
        <v>10</v>
      </c>
      <c r="J66" s="24">
        <v>486.19999999999993</v>
      </c>
      <c r="M66" s="26" t="s">
        <v>173</v>
      </c>
      <c r="R66" s="22">
        <v>759</v>
      </c>
      <c r="S66" s="24">
        <v>486.19999999999993</v>
      </c>
    </row>
    <row r="67" spans="1:20" x14ac:dyDescent="0.2">
      <c r="A67" s="22">
        <v>30110</v>
      </c>
      <c r="B67" s="24" t="s">
        <v>25</v>
      </c>
      <c r="C67" s="25" t="s">
        <v>27</v>
      </c>
      <c r="D67" s="22" t="s">
        <v>20</v>
      </c>
      <c r="G67" s="22">
        <v>2140</v>
      </c>
      <c r="H67" s="22" t="s">
        <v>2</v>
      </c>
      <c r="I67" s="22" t="s">
        <v>10</v>
      </c>
      <c r="J67" s="24">
        <v>458.59999999999997</v>
      </c>
      <c r="M67" s="26" t="s">
        <v>173</v>
      </c>
      <c r="R67" s="22">
        <v>713</v>
      </c>
      <c r="S67" s="24">
        <v>458.59999999999997</v>
      </c>
    </row>
    <row r="68" spans="1:20" x14ac:dyDescent="0.2">
      <c r="A68" s="22">
        <v>30215</v>
      </c>
      <c r="B68" s="24" t="s">
        <v>25</v>
      </c>
      <c r="C68" s="25" t="s">
        <v>27</v>
      </c>
      <c r="D68" s="22" t="s">
        <v>20</v>
      </c>
      <c r="G68" s="22" t="s">
        <v>14</v>
      </c>
      <c r="H68" s="22" t="s">
        <v>2</v>
      </c>
      <c r="I68" s="22" t="s">
        <v>10</v>
      </c>
      <c r="J68" s="24">
        <v>540.19999999999993</v>
      </c>
      <c r="M68" s="26" t="s">
        <v>173</v>
      </c>
      <c r="R68" s="22">
        <v>849</v>
      </c>
      <c r="S68" s="24">
        <v>540.19999999999993</v>
      </c>
    </row>
    <row r="69" spans="1:20" x14ac:dyDescent="0.2">
      <c r="A69" s="22">
        <v>30220</v>
      </c>
      <c r="B69" s="24" t="s">
        <v>25</v>
      </c>
      <c r="C69" s="25" t="s">
        <v>27</v>
      </c>
      <c r="D69" s="22" t="s">
        <v>20</v>
      </c>
      <c r="G69" s="22" t="s">
        <v>1299</v>
      </c>
      <c r="H69" s="22" t="s">
        <v>2</v>
      </c>
      <c r="I69" s="22" t="s">
        <v>10</v>
      </c>
      <c r="J69" s="24">
        <v>589.99999999999989</v>
      </c>
      <c r="M69" s="26" t="s">
        <v>173</v>
      </c>
      <c r="R69" s="22">
        <v>932</v>
      </c>
      <c r="S69" s="24">
        <v>589.99999999999989</v>
      </c>
    </row>
    <row r="70" spans="1:20" x14ac:dyDescent="0.2">
      <c r="A70" s="31">
        <v>30230</v>
      </c>
      <c r="B70" s="24" t="s">
        <v>25</v>
      </c>
      <c r="C70" s="25" t="s">
        <v>27</v>
      </c>
      <c r="D70" s="22" t="s">
        <v>23</v>
      </c>
      <c r="E70" s="7" t="s">
        <v>11</v>
      </c>
      <c r="G70" s="22" t="s">
        <v>12</v>
      </c>
      <c r="H70" s="22" t="s">
        <v>9</v>
      </c>
      <c r="I70" s="22" t="s">
        <v>10</v>
      </c>
      <c r="J70" s="24">
        <v>725.19999999999993</v>
      </c>
      <c r="M70" s="26" t="s">
        <v>173</v>
      </c>
      <c r="R70" s="22">
        <v>1106</v>
      </c>
      <c r="S70" s="24">
        <v>725.19999999999993</v>
      </c>
      <c r="T70" s="22" t="s">
        <v>1234</v>
      </c>
    </row>
    <row r="71" spans="1:20" x14ac:dyDescent="0.2">
      <c r="A71" s="31">
        <v>30130</v>
      </c>
      <c r="B71" s="24" t="s">
        <v>25</v>
      </c>
      <c r="C71" s="25" t="s">
        <v>27</v>
      </c>
      <c r="D71" s="22" t="s">
        <v>23</v>
      </c>
      <c r="E71" s="7" t="s">
        <v>11</v>
      </c>
      <c r="G71" s="22" t="s">
        <v>1313</v>
      </c>
      <c r="H71" s="22" t="s">
        <v>9</v>
      </c>
      <c r="I71" s="22" t="s">
        <v>10</v>
      </c>
      <c r="J71" s="24">
        <v>699.39999999999986</v>
      </c>
      <c r="M71" s="26" t="s">
        <v>173</v>
      </c>
      <c r="R71" s="22">
        <v>1063</v>
      </c>
      <c r="S71" s="24">
        <v>699.39999999999986</v>
      </c>
      <c r="T71" s="22" t="s">
        <v>1234</v>
      </c>
    </row>
    <row r="72" spans="1:20" x14ac:dyDescent="0.2">
      <c r="A72" s="31">
        <v>30241</v>
      </c>
      <c r="B72" s="24" t="s">
        <v>25</v>
      </c>
      <c r="C72" s="25" t="s">
        <v>27</v>
      </c>
      <c r="D72" s="22" t="s">
        <v>23</v>
      </c>
      <c r="E72" s="54" t="s">
        <v>11</v>
      </c>
      <c r="G72" s="22" t="s">
        <v>13</v>
      </c>
      <c r="H72" s="22" t="s">
        <v>9</v>
      </c>
      <c r="I72" s="22" t="s">
        <v>10</v>
      </c>
      <c r="J72" s="24">
        <v>746.79999999999984</v>
      </c>
      <c r="M72" s="26" t="s">
        <v>173</v>
      </c>
      <c r="R72" s="22">
        <v>1142</v>
      </c>
      <c r="S72" s="24">
        <v>746.79999999999984</v>
      </c>
      <c r="T72" s="22" t="s">
        <v>1234</v>
      </c>
    </row>
    <row r="73" spans="1:20" x14ac:dyDescent="0.2">
      <c r="A73" s="31">
        <v>30141</v>
      </c>
      <c r="B73" s="24" t="s">
        <v>25</v>
      </c>
      <c r="C73" s="25" t="s">
        <v>27</v>
      </c>
      <c r="D73" s="22" t="s">
        <v>23</v>
      </c>
      <c r="E73" s="7" t="s">
        <v>11</v>
      </c>
      <c r="G73" s="22" t="s">
        <v>1314</v>
      </c>
      <c r="H73" s="22" t="s">
        <v>9</v>
      </c>
      <c r="I73" s="22" t="s">
        <v>10</v>
      </c>
      <c r="J73" s="24">
        <v>722.19999999999993</v>
      </c>
      <c r="M73" s="26" t="s">
        <v>173</v>
      </c>
      <c r="R73" s="22">
        <v>1101</v>
      </c>
      <c r="S73" s="24">
        <v>722.19999999999993</v>
      </c>
      <c r="T73" s="22" t="s">
        <v>1234</v>
      </c>
    </row>
    <row r="74" spans="1:20" x14ac:dyDescent="0.2">
      <c r="A74" s="31">
        <v>30252</v>
      </c>
      <c r="B74" s="24" t="s">
        <v>25</v>
      </c>
      <c r="C74" s="25" t="s">
        <v>27</v>
      </c>
      <c r="D74" s="22" t="s">
        <v>23</v>
      </c>
      <c r="E74" s="7" t="s">
        <v>11</v>
      </c>
      <c r="G74" s="22" t="s">
        <v>14</v>
      </c>
      <c r="H74" s="22" t="s">
        <v>9</v>
      </c>
      <c r="I74" s="22" t="s">
        <v>10</v>
      </c>
      <c r="J74" s="24">
        <v>142</v>
      </c>
      <c r="M74" s="26" t="s">
        <v>173</v>
      </c>
      <c r="R74" s="22">
        <v>134</v>
      </c>
      <c r="S74" s="24">
        <v>142</v>
      </c>
      <c r="T74" s="22" t="s">
        <v>1234</v>
      </c>
    </row>
    <row r="75" spans="1:20" x14ac:dyDescent="0.2">
      <c r="A75" s="31">
        <v>30263</v>
      </c>
      <c r="B75" s="24" t="s">
        <v>25</v>
      </c>
      <c r="C75" s="25" t="s">
        <v>27</v>
      </c>
      <c r="D75" s="22" t="s">
        <v>23</v>
      </c>
      <c r="E75" s="7" t="s">
        <v>11</v>
      </c>
      <c r="G75" s="22" t="s">
        <v>1300</v>
      </c>
      <c r="H75" s="22" t="s">
        <v>9</v>
      </c>
      <c r="I75" s="22" t="s">
        <v>10</v>
      </c>
      <c r="J75" s="24">
        <v>904.59999999999991</v>
      </c>
      <c r="M75" s="26" t="s">
        <v>173</v>
      </c>
      <c r="R75" s="22">
        <v>1405</v>
      </c>
      <c r="S75" s="24">
        <v>904.59999999999991</v>
      </c>
      <c r="T75" s="22" t="s">
        <v>1234</v>
      </c>
    </row>
    <row r="76" spans="1:20" x14ac:dyDescent="0.2">
      <c r="A76" s="31">
        <v>30231</v>
      </c>
      <c r="B76" s="24" t="s">
        <v>25</v>
      </c>
      <c r="C76" s="25" t="s">
        <v>27</v>
      </c>
      <c r="D76" s="22" t="s">
        <v>24</v>
      </c>
      <c r="E76" s="7" t="s">
        <v>1254</v>
      </c>
      <c r="G76" s="22" t="s">
        <v>12</v>
      </c>
      <c r="H76" s="22" t="s">
        <v>9</v>
      </c>
      <c r="I76" s="22" t="s">
        <v>10</v>
      </c>
      <c r="J76" s="24">
        <v>742.59999999999991</v>
      </c>
      <c r="M76" s="26" t="s">
        <v>173</v>
      </c>
      <c r="R76" s="22">
        <v>1135</v>
      </c>
      <c r="S76" s="24">
        <v>742.59999999999991</v>
      </c>
      <c r="T76" s="22" t="s">
        <v>1235</v>
      </c>
    </row>
    <row r="77" spans="1:20" x14ac:dyDescent="0.2">
      <c r="A77" s="31">
        <v>30131</v>
      </c>
      <c r="B77" s="24" t="s">
        <v>25</v>
      </c>
      <c r="C77" s="25" t="s">
        <v>27</v>
      </c>
      <c r="D77" s="22" t="s">
        <v>24</v>
      </c>
      <c r="E77" s="7" t="s">
        <v>1254</v>
      </c>
      <c r="G77" s="22" t="s">
        <v>1313</v>
      </c>
      <c r="H77" s="22" t="s">
        <v>9</v>
      </c>
      <c r="I77" s="22" t="s">
        <v>10</v>
      </c>
      <c r="J77" s="24">
        <v>708.99999999999989</v>
      </c>
      <c r="M77" s="26" t="s">
        <v>173</v>
      </c>
      <c r="R77" s="22">
        <v>1079</v>
      </c>
      <c r="S77" s="24">
        <v>708.99999999999989</v>
      </c>
      <c r="T77" s="22" t="s">
        <v>1235</v>
      </c>
    </row>
    <row r="78" spans="1:20" x14ac:dyDescent="0.2">
      <c r="A78" s="31">
        <v>30242</v>
      </c>
      <c r="B78" s="24" t="s">
        <v>25</v>
      </c>
      <c r="C78" s="25" t="s">
        <v>27</v>
      </c>
      <c r="D78" s="22" t="s">
        <v>24</v>
      </c>
      <c r="E78" s="54" t="s">
        <v>1254</v>
      </c>
      <c r="G78" s="22" t="s">
        <v>13</v>
      </c>
      <c r="H78" s="22" t="s">
        <v>9</v>
      </c>
      <c r="I78" s="22" t="s">
        <v>10</v>
      </c>
      <c r="J78" s="24">
        <v>764.19999999999993</v>
      </c>
      <c r="M78" s="26" t="s">
        <v>173</v>
      </c>
      <c r="R78" s="22">
        <v>1171</v>
      </c>
      <c r="S78" s="24">
        <v>764.19999999999993</v>
      </c>
      <c r="T78" s="22" t="s">
        <v>1235</v>
      </c>
    </row>
    <row r="79" spans="1:20" x14ac:dyDescent="0.2">
      <c r="A79" s="31">
        <v>30142</v>
      </c>
      <c r="B79" s="24" t="s">
        <v>25</v>
      </c>
      <c r="C79" s="25" t="s">
        <v>27</v>
      </c>
      <c r="D79" s="22" t="s">
        <v>24</v>
      </c>
      <c r="E79" s="7" t="s">
        <v>1254</v>
      </c>
      <c r="G79" s="22" t="s">
        <v>1314</v>
      </c>
      <c r="H79" s="22" t="s">
        <v>9</v>
      </c>
      <c r="I79" s="22" t="s">
        <v>10</v>
      </c>
      <c r="J79" s="24">
        <v>732.99999999999989</v>
      </c>
      <c r="M79" s="26" t="s">
        <v>173</v>
      </c>
      <c r="R79" s="22">
        <v>1119</v>
      </c>
      <c r="S79" s="24">
        <v>732.99999999999989</v>
      </c>
      <c r="T79" s="22" t="s">
        <v>1235</v>
      </c>
    </row>
    <row r="80" spans="1:20" x14ac:dyDescent="0.2">
      <c r="A80" s="31">
        <v>30253</v>
      </c>
      <c r="B80" s="24" t="s">
        <v>25</v>
      </c>
      <c r="C80" s="25" t="s">
        <v>27</v>
      </c>
      <c r="D80" s="22" t="s">
        <v>24</v>
      </c>
      <c r="E80" s="7" t="s">
        <v>1254</v>
      </c>
      <c r="G80" s="22" t="s">
        <v>14</v>
      </c>
      <c r="H80" s="22" t="s">
        <v>9</v>
      </c>
      <c r="I80" s="22" t="s">
        <v>10</v>
      </c>
      <c r="J80" s="24">
        <v>911.19999999999993</v>
      </c>
      <c r="M80" s="26" t="s">
        <v>173</v>
      </c>
      <c r="R80" s="22">
        <v>1416</v>
      </c>
      <c r="S80" s="24">
        <v>911.19999999999993</v>
      </c>
      <c r="T80" s="22" t="s">
        <v>1235</v>
      </c>
    </row>
    <row r="81" spans="1:20" x14ac:dyDescent="0.2">
      <c r="A81" s="31">
        <v>30264</v>
      </c>
      <c r="B81" s="24" t="s">
        <v>25</v>
      </c>
      <c r="C81" s="25" t="s">
        <v>27</v>
      </c>
      <c r="D81" s="22" t="s">
        <v>24</v>
      </c>
      <c r="E81" s="7" t="s">
        <v>1254</v>
      </c>
      <c r="G81" s="22" t="s">
        <v>1300</v>
      </c>
      <c r="H81" s="22" t="s">
        <v>9</v>
      </c>
      <c r="I81" s="22" t="s">
        <v>10</v>
      </c>
      <c r="J81" s="24">
        <v>953.79999999999984</v>
      </c>
      <c r="M81" s="26" t="s">
        <v>173</v>
      </c>
      <c r="R81" s="22">
        <v>1487</v>
      </c>
      <c r="S81" s="24">
        <v>953.79999999999984</v>
      </c>
      <c r="T81" s="22" t="s">
        <v>1235</v>
      </c>
    </row>
    <row r="82" spans="1:20" x14ac:dyDescent="0.2">
      <c r="A82" s="31">
        <v>30232</v>
      </c>
      <c r="B82" s="24" t="s">
        <v>25</v>
      </c>
      <c r="C82" s="25" t="s">
        <v>27</v>
      </c>
      <c r="D82" s="24" t="s">
        <v>168</v>
      </c>
      <c r="E82" s="7" t="s">
        <v>1255</v>
      </c>
      <c r="G82" s="22" t="s">
        <v>12</v>
      </c>
      <c r="H82" s="22" t="s">
        <v>9</v>
      </c>
      <c r="I82" s="22" t="s">
        <v>10</v>
      </c>
      <c r="J82" s="24">
        <v>756.39999999999986</v>
      </c>
      <c r="K82" s="23" t="s">
        <v>22</v>
      </c>
      <c r="M82" s="26" t="s">
        <v>173</v>
      </c>
      <c r="R82" s="22">
        <v>1158</v>
      </c>
      <c r="S82" s="24">
        <v>756.39999999999986</v>
      </c>
      <c r="T82" s="22" t="s">
        <v>1236</v>
      </c>
    </row>
    <row r="83" spans="1:20" x14ac:dyDescent="0.2">
      <c r="A83" s="31">
        <v>30132</v>
      </c>
      <c r="B83" s="24" t="s">
        <v>25</v>
      </c>
      <c r="C83" s="25" t="s">
        <v>27</v>
      </c>
      <c r="D83" s="24" t="s">
        <v>168</v>
      </c>
      <c r="E83" s="7" t="s">
        <v>1255</v>
      </c>
      <c r="G83" s="22" t="s">
        <v>1313</v>
      </c>
      <c r="H83" s="22" t="s">
        <v>9</v>
      </c>
      <c r="I83" s="22" t="s">
        <v>10</v>
      </c>
      <c r="J83" s="24">
        <v>720.39999999999986</v>
      </c>
      <c r="K83" s="23" t="s">
        <v>22</v>
      </c>
      <c r="M83" s="26" t="s">
        <v>173</v>
      </c>
      <c r="R83" s="22">
        <v>1098</v>
      </c>
      <c r="S83" s="24">
        <v>720.39999999999986</v>
      </c>
      <c r="T83" s="22" t="s">
        <v>1236</v>
      </c>
    </row>
    <row r="84" spans="1:20" x14ac:dyDescent="0.2">
      <c r="A84" s="31">
        <v>30243</v>
      </c>
      <c r="B84" s="24" t="s">
        <v>25</v>
      </c>
      <c r="C84" s="25" t="s">
        <v>27</v>
      </c>
      <c r="D84" s="24" t="s">
        <v>168</v>
      </c>
      <c r="E84" s="7" t="s">
        <v>1255</v>
      </c>
      <c r="G84" s="22" t="s">
        <v>13</v>
      </c>
      <c r="H84" s="22" t="s">
        <v>9</v>
      </c>
      <c r="I84" s="22" t="s">
        <v>10</v>
      </c>
      <c r="J84" s="24">
        <v>779.79999999999984</v>
      </c>
      <c r="K84" s="23" t="s">
        <v>22</v>
      </c>
      <c r="M84" s="26" t="s">
        <v>173</v>
      </c>
      <c r="R84" s="22">
        <v>1197</v>
      </c>
      <c r="S84" s="24">
        <v>779.79999999999984</v>
      </c>
      <c r="T84" s="22" t="s">
        <v>1236</v>
      </c>
    </row>
    <row r="85" spans="1:20" x14ac:dyDescent="0.2">
      <c r="A85" s="31">
        <v>30143</v>
      </c>
      <c r="B85" s="24" t="s">
        <v>25</v>
      </c>
      <c r="C85" s="25" t="s">
        <v>27</v>
      </c>
      <c r="D85" s="24" t="s">
        <v>168</v>
      </c>
      <c r="E85" s="7" t="s">
        <v>1255</v>
      </c>
      <c r="G85" s="22" t="s">
        <v>1314</v>
      </c>
      <c r="H85" s="22" t="s">
        <v>9</v>
      </c>
      <c r="I85" s="22" t="s">
        <v>10</v>
      </c>
      <c r="J85" s="24">
        <v>746.79999999999984</v>
      </c>
      <c r="K85" s="23" t="s">
        <v>22</v>
      </c>
      <c r="M85" s="26" t="s">
        <v>173</v>
      </c>
      <c r="R85" s="22">
        <v>1142</v>
      </c>
      <c r="S85" s="24">
        <v>746.79999999999984</v>
      </c>
      <c r="T85" s="22" t="s">
        <v>1236</v>
      </c>
    </row>
    <row r="86" spans="1:20" x14ac:dyDescent="0.2">
      <c r="A86" s="31">
        <v>30254</v>
      </c>
      <c r="B86" s="24" t="s">
        <v>25</v>
      </c>
      <c r="C86" s="25" t="s">
        <v>27</v>
      </c>
      <c r="D86" s="24" t="s">
        <v>168</v>
      </c>
      <c r="E86" s="7" t="s">
        <v>1255</v>
      </c>
      <c r="G86" s="22" t="s">
        <v>14</v>
      </c>
      <c r="H86" s="22" t="s">
        <v>9</v>
      </c>
      <c r="I86" s="22" t="s">
        <v>10</v>
      </c>
      <c r="J86" s="24">
        <v>1000.5999999999999</v>
      </c>
      <c r="K86" s="23" t="s">
        <v>22</v>
      </c>
      <c r="M86" s="26" t="s">
        <v>173</v>
      </c>
      <c r="R86" s="22">
        <v>1565</v>
      </c>
      <c r="S86" s="24">
        <v>1000.5999999999999</v>
      </c>
      <c r="T86" s="22" t="s">
        <v>1236</v>
      </c>
    </row>
    <row r="87" spans="1:20" x14ac:dyDescent="0.2">
      <c r="A87" s="31">
        <v>30265</v>
      </c>
      <c r="B87" s="24" t="s">
        <v>25</v>
      </c>
      <c r="C87" s="25" t="s">
        <v>27</v>
      </c>
      <c r="D87" s="24" t="s">
        <v>168</v>
      </c>
      <c r="E87" s="7" t="s">
        <v>1255</v>
      </c>
      <c r="G87" s="22" t="s">
        <v>1300</v>
      </c>
      <c r="H87" s="22" t="s">
        <v>9</v>
      </c>
      <c r="I87" s="22" t="s">
        <v>10</v>
      </c>
      <c r="J87" s="24">
        <v>1052.8</v>
      </c>
      <c r="K87" s="23" t="s">
        <v>22</v>
      </c>
      <c r="M87" s="26" t="s">
        <v>173</v>
      </c>
      <c r="R87" s="22">
        <v>1652</v>
      </c>
      <c r="S87" s="24">
        <v>1052.8</v>
      </c>
      <c r="T87" s="22" t="s">
        <v>1236</v>
      </c>
    </row>
    <row r="88" spans="1:20" x14ac:dyDescent="0.2">
      <c r="A88" s="31">
        <v>30233</v>
      </c>
      <c r="B88" s="24" t="s">
        <v>25</v>
      </c>
      <c r="C88" s="25" t="s">
        <v>27</v>
      </c>
      <c r="D88" s="24" t="s">
        <v>168</v>
      </c>
      <c r="E88" s="7" t="s">
        <v>1256</v>
      </c>
      <c r="G88" s="22" t="s">
        <v>12</v>
      </c>
      <c r="H88" s="22" t="s">
        <v>9</v>
      </c>
      <c r="I88" s="22" t="s">
        <v>10</v>
      </c>
      <c r="J88" s="24">
        <v>1055.1999999999998</v>
      </c>
      <c r="K88" s="23" t="s">
        <v>22</v>
      </c>
      <c r="M88" s="26" t="s">
        <v>173</v>
      </c>
      <c r="R88" s="22">
        <v>1656</v>
      </c>
      <c r="S88" s="24">
        <v>1055.1999999999998</v>
      </c>
      <c r="T88" s="22" t="s">
        <v>1237</v>
      </c>
    </row>
    <row r="89" spans="1:20" x14ac:dyDescent="0.2">
      <c r="A89" s="31">
        <v>30133</v>
      </c>
      <c r="B89" s="24" t="s">
        <v>25</v>
      </c>
      <c r="C89" s="25" t="s">
        <v>27</v>
      </c>
      <c r="D89" s="24" t="s">
        <v>168</v>
      </c>
      <c r="E89" s="7" t="s">
        <v>1256</v>
      </c>
      <c r="G89" s="22" t="s">
        <v>1313</v>
      </c>
      <c r="H89" s="22" t="s">
        <v>9</v>
      </c>
      <c r="I89" s="22" t="s">
        <v>10</v>
      </c>
      <c r="J89" s="24">
        <v>1055.1999999999998</v>
      </c>
      <c r="K89" s="23" t="s">
        <v>22</v>
      </c>
      <c r="M89" s="26" t="s">
        <v>173</v>
      </c>
      <c r="R89" s="22">
        <v>1656</v>
      </c>
      <c r="S89" s="24">
        <v>1055.1999999999998</v>
      </c>
      <c r="T89" s="22" t="s">
        <v>1237</v>
      </c>
    </row>
    <row r="90" spans="1:20" x14ac:dyDescent="0.2">
      <c r="A90" s="31">
        <v>30244</v>
      </c>
      <c r="B90" s="24" t="s">
        <v>25</v>
      </c>
      <c r="C90" s="25" t="s">
        <v>27</v>
      </c>
      <c r="D90" s="24" t="s">
        <v>168</v>
      </c>
      <c r="E90" s="7" t="s">
        <v>1256</v>
      </c>
      <c r="G90" s="22" t="s">
        <v>13</v>
      </c>
      <c r="H90" s="22" t="s">
        <v>9</v>
      </c>
      <c r="I90" s="22" t="s">
        <v>10</v>
      </c>
      <c r="J90" s="24">
        <v>1092.9999999999998</v>
      </c>
      <c r="K90" s="23" t="s">
        <v>22</v>
      </c>
      <c r="M90" s="26" t="s">
        <v>173</v>
      </c>
      <c r="R90" s="22">
        <v>1719</v>
      </c>
      <c r="S90" s="24">
        <v>1092.9999999999998</v>
      </c>
      <c r="T90" s="22" t="s">
        <v>1237</v>
      </c>
    </row>
    <row r="91" spans="1:20" x14ac:dyDescent="0.2">
      <c r="A91" s="31">
        <v>30144</v>
      </c>
      <c r="B91" s="24" t="s">
        <v>25</v>
      </c>
      <c r="C91" s="25" t="s">
        <v>27</v>
      </c>
      <c r="D91" s="24" t="s">
        <v>168</v>
      </c>
      <c r="E91" s="7" t="s">
        <v>1256</v>
      </c>
      <c r="G91" s="22" t="s">
        <v>1314</v>
      </c>
      <c r="H91" s="22" t="s">
        <v>9</v>
      </c>
      <c r="I91" s="22" t="s">
        <v>10</v>
      </c>
      <c r="J91" s="24">
        <v>1092.9999999999998</v>
      </c>
      <c r="K91" s="23" t="s">
        <v>22</v>
      </c>
      <c r="M91" s="26" t="s">
        <v>173</v>
      </c>
      <c r="R91" s="22">
        <v>1719</v>
      </c>
      <c r="S91" s="24">
        <v>1092.9999999999998</v>
      </c>
      <c r="T91" s="22" t="s">
        <v>1237</v>
      </c>
    </row>
    <row r="92" spans="1:20" x14ac:dyDescent="0.2">
      <c r="A92" s="31">
        <v>30255</v>
      </c>
      <c r="B92" s="24" t="s">
        <v>25</v>
      </c>
      <c r="C92" s="25" t="s">
        <v>27</v>
      </c>
      <c r="D92" s="24" t="s">
        <v>168</v>
      </c>
      <c r="E92" s="7" t="s">
        <v>1256</v>
      </c>
      <c r="G92" s="22" t="s">
        <v>14</v>
      </c>
      <c r="H92" s="22" t="s">
        <v>9</v>
      </c>
      <c r="I92" s="22" t="s">
        <v>10</v>
      </c>
      <c r="J92" s="24">
        <v>1055.1999999999998</v>
      </c>
      <c r="K92" s="23" t="s">
        <v>22</v>
      </c>
      <c r="M92" s="26" t="s">
        <v>173</v>
      </c>
      <c r="R92" s="22">
        <v>1656</v>
      </c>
      <c r="S92" s="24">
        <v>1055.1999999999998</v>
      </c>
      <c r="T92" s="22" t="s">
        <v>1237</v>
      </c>
    </row>
    <row r="93" spans="1:20" x14ac:dyDescent="0.2">
      <c r="A93" s="31">
        <v>30266</v>
      </c>
      <c r="B93" s="24" t="s">
        <v>25</v>
      </c>
      <c r="C93" s="25" t="s">
        <v>27</v>
      </c>
      <c r="D93" s="24" t="s">
        <v>168</v>
      </c>
      <c r="E93" s="7" t="s">
        <v>1256</v>
      </c>
      <c r="G93" s="22" t="s">
        <v>1300</v>
      </c>
      <c r="H93" s="22" t="s">
        <v>9</v>
      </c>
      <c r="I93" s="22" t="s">
        <v>10</v>
      </c>
      <c r="J93" s="24">
        <v>1271.8</v>
      </c>
      <c r="K93" s="23" t="s">
        <v>22</v>
      </c>
      <c r="M93" s="26" t="s">
        <v>173</v>
      </c>
      <c r="R93" s="22">
        <v>2017</v>
      </c>
      <c r="S93" s="24">
        <v>1271.8</v>
      </c>
      <c r="T93" s="22" t="s">
        <v>1237</v>
      </c>
    </row>
    <row r="94" spans="1:20" x14ac:dyDescent="0.2">
      <c r="A94" s="31">
        <v>30234</v>
      </c>
      <c r="B94" s="24" t="s">
        <v>25</v>
      </c>
      <c r="C94" s="25" t="s">
        <v>27</v>
      </c>
      <c r="D94" s="24" t="s">
        <v>169</v>
      </c>
      <c r="E94" s="47" t="s">
        <v>1257</v>
      </c>
      <c r="G94" s="22" t="s">
        <v>12</v>
      </c>
      <c r="H94" s="22" t="s">
        <v>9</v>
      </c>
      <c r="I94" s="22" t="s">
        <v>10</v>
      </c>
      <c r="J94" s="24">
        <v>755.79999999999984</v>
      </c>
      <c r="K94" s="23" t="s">
        <v>22</v>
      </c>
      <c r="M94" s="26" t="s">
        <v>173</v>
      </c>
      <c r="R94" s="22">
        <v>1157</v>
      </c>
      <c r="S94" s="24">
        <v>755.79999999999984</v>
      </c>
      <c r="T94" s="22" t="s">
        <v>1236</v>
      </c>
    </row>
    <row r="95" spans="1:20" x14ac:dyDescent="0.2">
      <c r="A95" s="31">
        <v>30134</v>
      </c>
      <c r="B95" s="24" t="s">
        <v>25</v>
      </c>
      <c r="C95" s="25" t="s">
        <v>27</v>
      </c>
      <c r="D95" s="24" t="s">
        <v>169</v>
      </c>
      <c r="E95" s="7" t="s">
        <v>1257</v>
      </c>
      <c r="G95" s="22" t="s">
        <v>1313</v>
      </c>
      <c r="H95" s="22" t="s">
        <v>9</v>
      </c>
      <c r="I95" s="22" t="s">
        <v>10</v>
      </c>
      <c r="J95" s="24">
        <v>750.39999999999986</v>
      </c>
      <c r="K95" s="23" t="s">
        <v>22</v>
      </c>
      <c r="M95" s="26" t="s">
        <v>173</v>
      </c>
      <c r="R95" s="22">
        <v>1148</v>
      </c>
      <c r="S95" s="24">
        <v>750.39999999999986</v>
      </c>
      <c r="T95" s="22" t="s">
        <v>1236</v>
      </c>
    </row>
    <row r="96" spans="1:20" x14ac:dyDescent="0.2">
      <c r="A96" s="31">
        <v>30245</v>
      </c>
      <c r="B96" s="24" t="s">
        <v>25</v>
      </c>
      <c r="C96" s="25" t="s">
        <v>27</v>
      </c>
      <c r="D96" s="24" t="s">
        <v>169</v>
      </c>
      <c r="E96" s="54" t="s">
        <v>1257</v>
      </c>
      <c r="G96" s="22" t="s">
        <v>13</v>
      </c>
      <c r="H96" s="22" t="s">
        <v>9</v>
      </c>
      <c r="I96" s="22" t="s">
        <v>10</v>
      </c>
      <c r="J96" s="24">
        <v>801.99999999999989</v>
      </c>
      <c r="K96" s="23" t="s">
        <v>22</v>
      </c>
      <c r="M96" s="26" t="s">
        <v>173</v>
      </c>
      <c r="R96" s="22">
        <v>1234</v>
      </c>
      <c r="S96" s="24">
        <v>801.99999999999989</v>
      </c>
      <c r="T96" s="22" t="s">
        <v>1236</v>
      </c>
    </row>
    <row r="97" spans="1:20" x14ac:dyDescent="0.2">
      <c r="A97" s="31">
        <v>30145</v>
      </c>
      <c r="B97" s="24" t="s">
        <v>25</v>
      </c>
      <c r="C97" s="25" t="s">
        <v>27</v>
      </c>
      <c r="D97" s="24" t="s">
        <v>169</v>
      </c>
      <c r="E97" s="7" t="s">
        <v>1257</v>
      </c>
      <c r="G97" s="22" t="s">
        <v>1314</v>
      </c>
      <c r="H97" s="22" t="s">
        <v>9</v>
      </c>
      <c r="I97" s="22" t="s">
        <v>10</v>
      </c>
      <c r="J97" s="24">
        <v>773.79999999999984</v>
      </c>
      <c r="K97" s="23" t="s">
        <v>22</v>
      </c>
      <c r="M97" s="26" t="s">
        <v>173</v>
      </c>
      <c r="R97" s="22">
        <v>1187</v>
      </c>
      <c r="S97" s="24">
        <v>773.79999999999984</v>
      </c>
      <c r="T97" s="22" t="s">
        <v>1236</v>
      </c>
    </row>
    <row r="98" spans="1:20" x14ac:dyDescent="0.2">
      <c r="A98" s="31">
        <v>30256</v>
      </c>
      <c r="B98" s="24" t="s">
        <v>25</v>
      </c>
      <c r="C98" s="25" t="s">
        <v>27</v>
      </c>
      <c r="D98" s="24" t="s">
        <v>169</v>
      </c>
      <c r="E98" s="7" t="s">
        <v>1257</v>
      </c>
      <c r="G98" s="22" t="s">
        <v>14</v>
      </c>
      <c r="H98" s="22" t="s">
        <v>9</v>
      </c>
      <c r="I98" s="22" t="s">
        <v>10</v>
      </c>
      <c r="J98" s="24">
        <v>1000.5999999999999</v>
      </c>
      <c r="K98" s="23" t="s">
        <v>22</v>
      </c>
      <c r="M98" s="26" t="s">
        <v>173</v>
      </c>
      <c r="R98" s="22">
        <v>1565</v>
      </c>
      <c r="S98" s="24">
        <v>1000.5999999999999</v>
      </c>
      <c r="T98" s="22" t="s">
        <v>1236</v>
      </c>
    </row>
    <row r="99" spans="1:20" x14ac:dyDescent="0.2">
      <c r="A99" s="31">
        <v>30267</v>
      </c>
      <c r="B99" s="24" t="s">
        <v>25</v>
      </c>
      <c r="C99" s="25" t="s">
        <v>27</v>
      </c>
      <c r="D99" s="24" t="s">
        <v>169</v>
      </c>
      <c r="E99" s="7" t="s">
        <v>1257</v>
      </c>
      <c r="G99" s="22" t="s">
        <v>1300</v>
      </c>
      <c r="H99" s="22" t="s">
        <v>9</v>
      </c>
      <c r="I99" s="22" t="s">
        <v>10</v>
      </c>
      <c r="J99" s="24">
        <v>1052.8</v>
      </c>
      <c r="K99" s="23" t="s">
        <v>22</v>
      </c>
      <c r="M99" s="26" t="s">
        <v>173</v>
      </c>
      <c r="R99" s="22">
        <v>1652</v>
      </c>
      <c r="S99" s="24">
        <v>1052.8</v>
      </c>
      <c r="T99" s="22" t="s">
        <v>1236</v>
      </c>
    </row>
    <row r="100" spans="1:20" x14ac:dyDescent="0.2">
      <c r="A100" s="31">
        <v>30235</v>
      </c>
      <c r="B100" s="24" t="s">
        <v>25</v>
      </c>
      <c r="C100" s="25" t="s">
        <v>27</v>
      </c>
      <c r="D100" s="24" t="s">
        <v>169</v>
      </c>
      <c r="E100" s="47" t="s">
        <v>1258</v>
      </c>
      <c r="G100" s="22" t="s">
        <v>12</v>
      </c>
      <c r="H100" s="22" t="s">
        <v>9</v>
      </c>
      <c r="I100" s="22" t="s">
        <v>10</v>
      </c>
      <c r="J100" s="24">
        <v>1055.1999999999998</v>
      </c>
      <c r="K100" s="23" t="s">
        <v>22</v>
      </c>
      <c r="M100" s="26" t="s">
        <v>173</v>
      </c>
      <c r="R100" s="22">
        <v>1656</v>
      </c>
      <c r="S100" s="24">
        <v>1055.1999999999998</v>
      </c>
      <c r="T100" s="22" t="s">
        <v>1237</v>
      </c>
    </row>
    <row r="101" spans="1:20" x14ac:dyDescent="0.2">
      <c r="A101" s="31">
        <v>30135</v>
      </c>
      <c r="B101" s="24" t="s">
        <v>25</v>
      </c>
      <c r="C101" s="25" t="s">
        <v>27</v>
      </c>
      <c r="D101" s="24" t="s">
        <v>169</v>
      </c>
      <c r="E101" s="47" t="s">
        <v>1258</v>
      </c>
      <c r="G101" s="22" t="s">
        <v>1313</v>
      </c>
      <c r="H101" s="22" t="s">
        <v>9</v>
      </c>
      <c r="I101" s="22" t="s">
        <v>10</v>
      </c>
      <c r="J101" s="24">
        <v>1055.1999999999998</v>
      </c>
      <c r="K101" s="23" t="s">
        <v>22</v>
      </c>
      <c r="M101" s="26" t="s">
        <v>173</v>
      </c>
      <c r="R101" s="22">
        <v>1656</v>
      </c>
      <c r="S101" s="24">
        <v>1055.1999999999998</v>
      </c>
      <c r="T101" s="22" t="s">
        <v>1237</v>
      </c>
    </row>
    <row r="102" spans="1:20" x14ac:dyDescent="0.2">
      <c r="A102" s="31">
        <v>30246</v>
      </c>
      <c r="B102" s="24" t="s">
        <v>25</v>
      </c>
      <c r="C102" s="25" t="s">
        <v>27</v>
      </c>
      <c r="D102" s="24" t="s">
        <v>169</v>
      </c>
      <c r="E102" s="7" t="s">
        <v>1258</v>
      </c>
      <c r="G102" s="22" t="s">
        <v>13</v>
      </c>
      <c r="H102" s="22" t="s">
        <v>9</v>
      </c>
      <c r="I102" s="22" t="s">
        <v>10</v>
      </c>
      <c r="J102" s="24">
        <v>1092.9999999999998</v>
      </c>
      <c r="K102" s="23" t="s">
        <v>22</v>
      </c>
      <c r="M102" s="26" t="s">
        <v>173</v>
      </c>
      <c r="R102" s="22">
        <v>1719</v>
      </c>
      <c r="S102" s="24">
        <v>1092.9999999999998</v>
      </c>
      <c r="T102" s="22" t="s">
        <v>1237</v>
      </c>
    </row>
    <row r="103" spans="1:20" x14ac:dyDescent="0.2">
      <c r="A103" s="31">
        <v>30146</v>
      </c>
      <c r="B103" s="24" t="s">
        <v>25</v>
      </c>
      <c r="C103" s="25" t="s">
        <v>27</v>
      </c>
      <c r="D103" s="24" t="s">
        <v>169</v>
      </c>
      <c r="E103" s="7" t="s">
        <v>1258</v>
      </c>
      <c r="G103" s="22" t="s">
        <v>1314</v>
      </c>
      <c r="H103" s="22" t="s">
        <v>9</v>
      </c>
      <c r="I103" s="22" t="s">
        <v>10</v>
      </c>
      <c r="J103" s="24">
        <v>1092.9999999999998</v>
      </c>
      <c r="K103" s="23" t="s">
        <v>22</v>
      </c>
      <c r="M103" s="26" t="s">
        <v>173</v>
      </c>
      <c r="R103" s="22">
        <v>1719</v>
      </c>
      <c r="S103" s="24">
        <v>1092.9999999999998</v>
      </c>
      <c r="T103" s="22" t="s">
        <v>1237</v>
      </c>
    </row>
    <row r="104" spans="1:20" x14ac:dyDescent="0.2">
      <c r="A104" s="31">
        <v>30257</v>
      </c>
      <c r="B104" s="24" t="s">
        <v>25</v>
      </c>
      <c r="C104" s="25" t="s">
        <v>27</v>
      </c>
      <c r="D104" s="24" t="s">
        <v>169</v>
      </c>
      <c r="E104" s="7" t="s">
        <v>1258</v>
      </c>
      <c r="G104" s="22" t="s">
        <v>14</v>
      </c>
      <c r="H104" s="22" t="s">
        <v>9</v>
      </c>
      <c r="I104" s="22" t="s">
        <v>10</v>
      </c>
      <c r="J104" s="24">
        <v>1107.3999999999999</v>
      </c>
      <c r="K104" s="23" t="s">
        <v>22</v>
      </c>
      <c r="M104" s="26" t="s">
        <v>173</v>
      </c>
      <c r="R104" s="22">
        <v>1743</v>
      </c>
      <c r="S104" s="24">
        <v>1107.3999999999999</v>
      </c>
      <c r="T104" s="22" t="s">
        <v>1237</v>
      </c>
    </row>
    <row r="105" spans="1:20" x14ac:dyDescent="0.2">
      <c r="A105" s="31">
        <v>30268</v>
      </c>
      <c r="B105" s="24" t="s">
        <v>25</v>
      </c>
      <c r="C105" s="25" t="s">
        <v>27</v>
      </c>
      <c r="D105" s="24" t="s">
        <v>169</v>
      </c>
      <c r="E105" s="7" t="s">
        <v>1258</v>
      </c>
      <c r="G105" s="22" t="s">
        <v>1300</v>
      </c>
      <c r="H105" s="22" t="s">
        <v>9</v>
      </c>
      <c r="I105" s="22" t="s">
        <v>10</v>
      </c>
      <c r="J105" s="24">
        <v>1271.8</v>
      </c>
      <c r="K105" s="23" t="s">
        <v>22</v>
      </c>
      <c r="M105" s="26" t="s">
        <v>173</v>
      </c>
      <c r="R105" s="22">
        <v>2017</v>
      </c>
      <c r="S105" s="24">
        <v>1271.8</v>
      </c>
      <c r="T105" s="22" t="s">
        <v>1237</v>
      </c>
    </row>
    <row r="106" spans="1:20" x14ac:dyDescent="0.2">
      <c r="A106" s="31">
        <v>30236</v>
      </c>
      <c r="B106" s="24" t="s">
        <v>25</v>
      </c>
      <c r="C106" s="25" t="s">
        <v>27</v>
      </c>
      <c r="D106" s="24" t="s">
        <v>170</v>
      </c>
      <c r="E106" s="54" t="s">
        <v>1259</v>
      </c>
      <c r="G106" s="22" t="s">
        <v>12</v>
      </c>
      <c r="H106" s="22" t="s">
        <v>9</v>
      </c>
      <c r="I106" s="22" t="s">
        <v>10</v>
      </c>
      <c r="J106" s="24">
        <v>775.59999999999991</v>
      </c>
      <c r="K106" s="23" t="s">
        <v>22</v>
      </c>
      <c r="M106" s="26" t="s">
        <v>173</v>
      </c>
      <c r="R106" s="22">
        <v>1190</v>
      </c>
      <c r="S106" s="24">
        <v>775.59999999999991</v>
      </c>
      <c r="T106" s="22" t="s">
        <v>1236</v>
      </c>
    </row>
    <row r="107" spans="1:20" x14ac:dyDescent="0.2">
      <c r="A107" s="31">
        <v>30136</v>
      </c>
      <c r="B107" s="24" t="s">
        <v>25</v>
      </c>
      <c r="C107" s="25" t="s">
        <v>27</v>
      </c>
      <c r="D107" s="24" t="s">
        <v>170</v>
      </c>
      <c r="E107" s="7" t="s">
        <v>1259</v>
      </c>
      <c r="G107" s="22" t="s">
        <v>1313</v>
      </c>
      <c r="H107" s="22" t="s">
        <v>9</v>
      </c>
      <c r="I107" s="22" t="s">
        <v>10</v>
      </c>
      <c r="J107" s="24">
        <v>779.79999999999984</v>
      </c>
      <c r="K107" s="23" t="s">
        <v>22</v>
      </c>
      <c r="M107" s="26" t="s">
        <v>173</v>
      </c>
      <c r="R107" s="22">
        <v>1197</v>
      </c>
      <c r="S107" s="24">
        <v>779.79999999999984</v>
      </c>
      <c r="T107" s="22" t="s">
        <v>1236</v>
      </c>
    </row>
    <row r="108" spans="1:20" x14ac:dyDescent="0.2">
      <c r="A108" s="31">
        <v>30247</v>
      </c>
      <c r="B108" s="24" t="s">
        <v>25</v>
      </c>
      <c r="C108" s="25" t="s">
        <v>27</v>
      </c>
      <c r="D108" s="24" t="s">
        <v>170</v>
      </c>
      <c r="E108" s="7" t="s">
        <v>1259</v>
      </c>
      <c r="G108" s="22" t="s">
        <v>13</v>
      </c>
      <c r="H108" s="22" t="s">
        <v>9</v>
      </c>
      <c r="I108" s="22" t="s">
        <v>10</v>
      </c>
      <c r="J108" s="24">
        <v>833.19999999999993</v>
      </c>
      <c r="K108" s="23" t="s">
        <v>22</v>
      </c>
      <c r="M108" s="26" t="s">
        <v>173</v>
      </c>
      <c r="R108" s="22">
        <v>1286</v>
      </c>
      <c r="S108" s="24">
        <v>833.19999999999993</v>
      </c>
      <c r="T108" s="22" t="s">
        <v>1236</v>
      </c>
    </row>
    <row r="109" spans="1:20" x14ac:dyDescent="0.2">
      <c r="A109" s="31">
        <v>30147</v>
      </c>
      <c r="B109" s="24" t="s">
        <v>25</v>
      </c>
      <c r="C109" s="25" t="s">
        <v>27</v>
      </c>
      <c r="D109" s="24" t="s">
        <v>170</v>
      </c>
      <c r="E109" s="7" t="s">
        <v>1259</v>
      </c>
      <c r="G109" s="22" t="s">
        <v>1314</v>
      </c>
      <c r="H109" s="22" t="s">
        <v>9</v>
      </c>
      <c r="I109" s="22" t="s">
        <v>10</v>
      </c>
      <c r="J109" s="24">
        <v>807.39999999999986</v>
      </c>
      <c r="K109" s="23" t="s">
        <v>22</v>
      </c>
      <c r="M109" s="26" t="s">
        <v>173</v>
      </c>
      <c r="R109" s="22">
        <v>1243</v>
      </c>
      <c r="S109" s="24">
        <v>807.39999999999986</v>
      </c>
      <c r="T109" s="22" t="s">
        <v>1236</v>
      </c>
    </row>
    <row r="110" spans="1:20" x14ac:dyDescent="0.2">
      <c r="A110" s="31">
        <v>30258</v>
      </c>
      <c r="B110" s="24" t="s">
        <v>25</v>
      </c>
      <c r="C110" s="25" t="s">
        <v>27</v>
      </c>
      <c r="D110" s="24" t="s">
        <v>170</v>
      </c>
      <c r="E110" s="7" t="s">
        <v>1259</v>
      </c>
      <c r="G110" s="22" t="s">
        <v>14</v>
      </c>
      <c r="H110" s="22" t="s">
        <v>9</v>
      </c>
      <c r="I110" s="22" t="s">
        <v>10</v>
      </c>
      <c r="J110" s="24">
        <v>1000.5999999999999</v>
      </c>
      <c r="K110" s="23" t="s">
        <v>22</v>
      </c>
      <c r="M110" s="26" t="s">
        <v>173</v>
      </c>
      <c r="R110" s="22">
        <v>1565</v>
      </c>
      <c r="S110" s="24">
        <v>1000.5999999999999</v>
      </c>
      <c r="T110" s="22" t="s">
        <v>1236</v>
      </c>
    </row>
    <row r="111" spans="1:20" x14ac:dyDescent="0.2">
      <c r="A111" s="31">
        <v>30269</v>
      </c>
      <c r="B111" s="24" t="s">
        <v>25</v>
      </c>
      <c r="C111" s="25" t="s">
        <v>27</v>
      </c>
      <c r="D111" s="24" t="s">
        <v>170</v>
      </c>
      <c r="E111" s="7" t="s">
        <v>1259</v>
      </c>
      <c r="G111" s="22" t="s">
        <v>1300</v>
      </c>
      <c r="H111" s="22" t="s">
        <v>9</v>
      </c>
      <c r="I111" s="22" t="s">
        <v>10</v>
      </c>
      <c r="J111" s="24">
        <v>1052.8</v>
      </c>
      <c r="K111" s="23" t="s">
        <v>22</v>
      </c>
      <c r="M111" s="26" t="s">
        <v>173</v>
      </c>
      <c r="R111" s="22">
        <v>1652</v>
      </c>
      <c r="S111" s="24">
        <v>1052.8</v>
      </c>
      <c r="T111" s="22" t="s">
        <v>1236</v>
      </c>
    </row>
    <row r="112" spans="1:20" x14ac:dyDescent="0.2">
      <c r="A112" s="31">
        <v>30237</v>
      </c>
      <c r="B112" s="24" t="s">
        <v>25</v>
      </c>
      <c r="C112" s="25" t="s">
        <v>27</v>
      </c>
      <c r="D112" s="24" t="s">
        <v>170</v>
      </c>
      <c r="E112" s="54" t="s">
        <v>1260</v>
      </c>
      <c r="G112" s="22" t="s">
        <v>12</v>
      </c>
      <c r="H112" s="22" t="s">
        <v>9</v>
      </c>
      <c r="I112" s="22" t="s">
        <v>10</v>
      </c>
      <c r="J112" s="24">
        <v>1055.1999999999998</v>
      </c>
      <c r="K112" s="23" t="s">
        <v>22</v>
      </c>
      <c r="M112" s="26" t="s">
        <v>173</v>
      </c>
      <c r="R112" s="22">
        <v>1656</v>
      </c>
      <c r="S112" s="24">
        <v>1055.1999999999998</v>
      </c>
      <c r="T112" s="22" t="s">
        <v>1237</v>
      </c>
    </row>
    <row r="113" spans="1:20" x14ac:dyDescent="0.2">
      <c r="A113" s="31">
        <v>30137</v>
      </c>
      <c r="B113" s="24" t="s">
        <v>25</v>
      </c>
      <c r="C113" s="25" t="s">
        <v>27</v>
      </c>
      <c r="D113" s="24" t="s">
        <v>170</v>
      </c>
      <c r="E113" s="7" t="s">
        <v>1260</v>
      </c>
      <c r="G113" s="22" t="s">
        <v>1313</v>
      </c>
      <c r="H113" s="22" t="s">
        <v>9</v>
      </c>
      <c r="I113" s="22" t="s">
        <v>10</v>
      </c>
      <c r="J113" s="24">
        <v>1055.1999999999998</v>
      </c>
      <c r="K113" s="23" t="s">
        <v>22</v>
      </c>
      <c r="M113" s="26" t="s">
        <v>173</v>
      </c>
      <c r="R113" s="22">
        <v>1656</v>
      </c>
      <c r="S113" s="24">
        <v>1055.1999999999998</v>
      </c>
      <c r="T113" s="22" t="s">
        <v>1237</v>
      </c>
    </row>
    <row r="114" spans="1:20" x14ac:dyDescent="0.2">
      <c r="A114" s="31">
        <v>30248</v>
      </c>
      <c r="B114" s="24" t="s">
        <v>25</v>
      </c>
      <c r="C114" s="25" t="s">
        <v>27</v>
      </c>
      <c r="D114" s="24" t="s">
        <v>170</v>
      </c>
      <c r="E114" s="7" t="s">
        <v>1260</v>
      </c>
      <c r="G114" s="22" t="s">
        <v>13</v>
      </c>
      <c r="H114" s="22" t="s">
        <v>9</v>
      </c>
      <c r="I114" s="22" t="s">
        <v>10</v>
      </c>
      <c r="J114" s="24">
        <v>1092.9999999999998</v>
      </c>
      <c r="K114" s="23" t="s">
        <v>22</v>
      </c>
      <c r="M114" s="26" t="s">
        <v>173</v>
      </c>
      <c r="R114" s="22">
        <v>1719</v>
      </c>
      <c r="S114" s="24">
        <v>1092.9999999999998</v>
      </c>
      <c r="T114" s="22" t="s">
        <v>1237</v>
      </c>
    </row>
    <row r="115" spans="1:20" x14ac:dyDescent="0.2">
      <c r="A115" s="31">
        <v>30148</v>
      </c>
      <c r="B115" s="24" t="s">
        <v>25</v>
      </c>
      <c r="C115" s="25" t="s">
        <v>27</v>
      </c>
      <c r="D115" s="24" t="s">
        <v>170</v>
      </c>
      <c r="E115" s="7" t="s">
        <v>1260</v>
      </c>
      <c r="G115" s="22" t="s">
        <v>1314</v>
      </c>
      <c r="H115" s="22" t="s">
        <v>9</v>
      </c>
      <c r="I115" s="22" t="s">
        <v>10</v>
      </c>
      <c r="J115" s="24">
        <v>1092.9999999999998</v>
      </c>
      <c r="K115" s="23" t="s">
        <v>22</v>
      </c>
      <c r="M115" s="26" t="s">
        <v>173</v>
      </c>
      <c r="R115" s="22">
        <v>1719</v>
      </c>
      <c r="S115" s="24">
        <v>1092.9999999999998</v>
      </c>
      <c r="T115" s="22" t="s">
        <v>1237</v>
      </c>
    </row>
    <row r="116" spans="1:20" x14ac:dyDescent="0.2">
      <c r="A116" s="31">
        <v>30259</v>
      </c>
      <c r="B116" s="24" t="s">
        <v>25</v>
      </c>
      <c r="C116" s="25" t="s">
        <v>27</v>
      </c>
      <c r="D116" s="24" t="s">
        <v>170</v>
      </c>
      <c r="E116" s="7" t="s">
        <v>1260</v>
      </c>
      <c r="G116" s="22" t="s">
        <v>14</v>
      </c>
      <c r="H116" s="22" t="s">
        <v>9</v>
      </c>
      <c r="I116" s="22" t="s">
        <v>10</v>
      </c>
      <c r="J116" s="24">
        <v>1200.3999999999999</v>
      </c>
      <c r="K116" s="23" t="s">
        <v>22</v>
      </c>
      <c r="M116" s="26" t="s">
        <v>173</v>
      </c>
      <c r="R116" s="22">
        <v>1898</v>
      </c>
      <c r="S116" s="24">
        <v>1200.3999999999999</v>
      </c>
      <c r="T116" s="22" t="s">
        <v>1237</v>
      </c>
    </row>
    <row r="117" spans="1:20" x14ac:dyDescent="0.2">
      <c r="A117" s="31">
        <v>30270</v>
      </c>
      <c r="B117" s="24" t="s">
        <v>25</v>
      </c>
      <c r="C117" s="25" t="s">
        <v>27</v>
      </c>
      <c r="D117" s="24" t="s">
        <v>170</v>
      </c>
      <c r="E117" s="7" t="s">
        <v>1260</v>
      </c>
      <c r="G117" s="22" t="s">
        <v>1300</v>
      </c>
      <c r="H117" s="22" t="s">
        <v>9</v>
      </c>
      <c r="I117" s="22" t="s">
        <v>10</v>
      </c>
      <c r="J117" s="24">
        <v>1271.8</v>
      </c>
      <c r="K117" s="23" t="s">
        <v>22</v>
      </c>
      <c r="M117" s="26" t="s">
        <v>173</v>
      </c>
      <c r="R117" s="22">
        <v>2017</v>
      </c>
      <c r="S117" s="24">
        <v>1271.8</v>
      </c>
      <c r="T117" s="22" t="s">
        <v>1237</v>
      </c>
    </row>
    <row r="118" spans="1:20" x14ac:dyDescent="0.2">
      <c r="A118" s="31">
        <v>30238</v>
      </c>
      <c r="B118" s="24" t="s">
        <v>25</v>
      </c>
      <c r="C118" s="25" t="s">
        <v>27</v>
      </c>
      <c r="D118" s="24" t="s">
        <v>171</v>
      </c>
      <c r="E118" s="7" t="s">
        <v>1261</v>
      </c>
      <c r="G118" s="22" t="s">
        <v>12</v>
      </c>
      <c r="H118" s="22" t="s">
        <v>9</v>
      </c>
      <c r="I118" s="22" t="s">
        <v>10</v>
      </c>
      <c r="J118" s="24">
        <v>804.99999999999989</v>
      </c>
      <c r="K118" s="23" t="s">
        <v>22</v>
      </c>
      <c r="M118" s="26" t="s">
        <v>173</v>
      </c>
      <c r="R118" s="22">
        <v>1239</v>
      </c>
      <c r="S118" s="24">
        <v>804.99999999999989</v>
      </c>
      <c r="T118" s="22" t="s">
        <v>1236</v>
      </c>
    </row>
    <row r="119" spans="1:20" x14ac:dyDescent="0.2">
      <c r="A119" s="31">
        <v>30138</v>
      </c>
      <c r="B119" s="24" t="s">
        <v>25</v>
      </c>
      <c r="C119" s="25" t="s">
        <v>27</v>
      </c>
      <c r="D119" s="24" t="s">
        <v>171</v>
      </c>
      <c r="E119" s="7" t="s">
        <v>1261</v>
      </c>
      <c r="G119" s="22" t="s">
        <v>1313</v>
      </c>
      <c r="H119" s="22" t="s">
        <v>9</v>
      </c>
      <c r="I119" s="22" t="s">
        <v>10</v>
      </c>
      <c r="J119" s="24">
        <v>808.59999999999991</v>
      </c>
      <c r="K119" s="23" t="s">
        <v>22</v>
      </c>
      <c r="M119" s="26" t="s">
        <v>173</v>
      </c>
      <c r="R119" s="22">
        <v>1245</v>
      </c>
      <c r="S119" s="24">
        <v>808.59999999999991</v>
      </c>
      <c r="T119" s="22" t="s">
        <v>1236</v>
      </c>
    </row>
    <row r="120" spans="1:20" x14ac:dyDescent="0.2">
      <c r="A120" s="31">
        <v>30249</v>
      </c>
      <c r="B120" s="24" t="s">
        <v>25</v>
      </c>
      <c r="C120" s="25" t="s">
        <v>27</v>
      </c>
      <c r="D120" s="24" t="s">
        <v>171</v>
      </c>
      <c r="E120" s="7" t="s">
        <v>1261</v>
      </c>
      <c r="G120" s="22" t="s">
        <v>13</v>
      </c>
      <c r="H120" s="22" t="s">
        <v>9</v>
      </c>
      <c r="I120" s="22" t="s">
        <v>10</v>
      </c>
      <c r="J120" s="24">
        <v>861.39999999999986</v>
      </c>
      <c r="K120" s="23" t="s">
        <v>22</v>
      </c>
      <c r="M120" s="26" t="s">
        <v>173</v>
      </c>
      <c r="R120" s="22">
        <v>1333</v>
      </c>
      <c r="S120" s="24">
        <v>861.39999999999986</v>
      </c>
      <c r="T120" s="22" t="s">
        <v>1236</v>
      </c>
    </row>
    <row r="121" spans="1:20" x14ac:dyDescent="0.2">
      <c r="A121" s="31">
        <v>30149</v>
      </c>
      <c r="B121" s="24" t="s">
        <v>25</v>
      </c>
      <c r="C121" s="25" t="s">
        <v>27</v>
      </c>
      <c r="D121" s="24" t="s">
        <v>171</v>
      </c>
      <c r="E121" s="7" t="s">
        <v>1261</v>
      </c>
      <c r="G121" s="22" t="s">
        <v>1314</v>
      </c>
      <c r="H121" s="22" t="s">
        <v>9</v>
      </c>
      <c r="I121" s="22" t="s">
        <v>10</v>
      </c>
      <c r="J121" s="24">
        <v>834.39999999999986</v>
      </c>
      <c r="K121" s="23" t="s">
        <v>22</v>
      </c>
      <c r="M121" s="26" t="s">
        <v>173</v>
      </c>
      <c r="R121" s="22">
        <v>1288</v>
      </c>
      <c r="S121" s="24">
        <v>834.39999999999986</v>
      </c>
      <c r="T121" s="22" t="s">
        <v>1236</v>
      </c>
    </row>
    <row r="122" spans="1:20" x14ac:dyDescent="0.2">
      <c r="A122" s="31">
        <v>30260</v>
      </c>
      <c r="B122" s="24" t="s">
        <v>25</v>
      </c>
      <c r="C122" s="25" t="s">
        <v>27</v>
      </c>
      <c r="D122" s="24" t="s">
        <v>171</v>
      </c>
      <c r="E122" s="7" t="s">
        <v>1261</v>
      </c>
      <c r="G122" s="22" t="s">
        <v>14</v>
      </c>
      <c r="H122" s="22" t="s">
        <v>9</v>
      </c>
      <c r="I122" s="22" t="s">
        <v>10</v>
      </c>
      <c r="J122" s="24">
        <v>1101.9999999999998</v>
      </c>
      <c r="K122" s="23" t="s">
        <v>22</v>
      </c>
      <c r="M122" s="26" t="s">
        <v>173</v>
      </c>
      <c r="R122" s="22">
        <v>1734</v>
      </c>
      <c r="S122" s="24">
        <v>1101.9999999999998</v>
      </c>
      <c r="T122" s="22" t="s">
        <v>1236</v>
      </c>
    </row>
    <row r="123" spans="1:20" x14ac:dyDescent="0.2">
      <c r="A123" s="31">
        <v>30271</v>
      </c>
      <c r="B123" s="24" t="s">
        <v>25</v>
      </c>
      <c r="C123" s="25" t="s">
        <v>27</v>
      </c>
      <c r="D123" s="24" t="s">
        <v>171</v>
      </c>
      <c r="E123" s="7" t="s">
        <v>1261</v>
      </c>
      <c r="G123" s="22" t="s">
        <v>1300</v>
      </c>
      <c r="H123" s="22" t="s">
        <v>9</v>
      </c>
      <c r="I123" s="22" t="s">
        <v>10</v>
      </c>
      <c r="J123" s="24">
        <v>1158.9999999999998</v>
      </c>
      <c r="K123" s="23" t="s">
        <v>22</v>
      </c>
      <c r="M123" s="26" t="s">
        <v>173</v>
      </c>
      <c r="R123" s="22">
        <v>1829</v>
      </c>
      <c r="S123" s="24">
        <v>1158.9999999999998</v>
      </c>
      <c r="T123" s="22" t="s">
        <v>1236</v>
      </c>
    </row>
    <row r="124" spans="1:20" x14ac:dyDescent="0.2">
      <c r="A124" s="31">
        <v>30239</v>
      </c>
      <c r="B124" s="24" t="s">
        <v>25</v>
      </c>
      <c r="C124" s="25" t="s">
        <v>27</v>
      </c>
      <c r="D124" s="24" t="s">
        <v>171</v>
      </c>
      <c r="E124" s="7" t="s">
        <v>1260</v>
      </c>
      <c r="G124" s="22" t="s">
        <v>12</v>
      </c>
      <c r="H124" s="22" t="s">
        <v>9</v>
      </c>
      <c r="I124" s="22" t="s">
        <v>10</v>
      </c>
      <c r="J124" s="24">
        <v>1055.1999999999998</v>
      </c>
      <c r="K124" s="23" t="s">
        <v>22</v>
      </c>
      <c r="M124" s="26" t="s">
        <v>173</v>
      </c>
      <c r="R124" s="22">
        <v>1656</v>
      </c>
      <c r="S124" s="24">
        <v>1055.1999999999998</v>
      </c>
      <c r="T124" s="22" t="s">
        <v>1237</v>
      </c>
    </row>
    <row r="125" spans="1:20" x14ac:dyDescent="0.2">
      <c r="A125" s="31">
        <v>30139</v>
      </c>
      <c r="B125" s="24" t="s">
        <v>25</v>
      </c>
      <c r="C125" s="25" t="s">
        <v>27</v>
      </c>
      <c r="D125" s="24" t="s">
        <v>171</v>
      </c>
      <c r="E125" s="7" t="s">
        <v>1260</v>
      </c>
      <c r="G125" s="22" t="s">
        <v>1313</v>
      </c>
      <c r="H125" s="22" t="s">
        <v>9</v>
      </c>
      <c r="I125" s="22" t="s">
        <v>10</v>
      </c>
      <c r="J125" s="24">
        <v>1055.1999999999998</v>
      </c>
      <c r="K125" s="23" t="s">
        <v>22</v>
      </c>
      <c r="M125" s="26" t="s">
        <v>173</v>
      </c>
      <c r="R125" s="22">
        <v>1656</v>
      </c>
      <c r="S125" s="24">
        <v>1055.1999999999998</v>
      </c>
      <c r="T125" s="22" t="s">
        <v>1237</v>
      </c>
    </row>
    <row r="126" spans="1:20" s="48" customFormat="1" x14ac:dyDescent="0.2">
      <c r="A126" s="75">
        <v>30250</v>
      </c>
      <c r="B126" s="48" t="s">
        <v>25</v>
      </c>
      <c r="C126" s="76" t="s">
        <v>27</v>
      </c>
      <c r="D126" s="24" t="s">
        <v>171</v>
      </c>
      <c r="E126" s="47" t="s">
        <v>1260</v>
      </c>
      <c r="G126" s="77" t="s">
        <v>13</v>
      </c>
      <c r="H126" s="77" t="s">
        <v>9</v>
      </c>
      <c r="I126" s="77" t="s">
        <v>10</v>
      </c>
      <c r="J126" s="48">
        <v>1092.9999999999998</v>
      </c>
      <c r="K126" s="78" t="s">
        <v>22</v>
      </c>
      <c r="M126" s="79" t="s">
        <v>173</v>
      </c>
      <c r="R126" s="77">
        <v>1719</v>
      </c>
      <c r="S126" s="48">
        <v>1092.9999999999998</v>
      </c>
      <c r="T126" s="77" t="s">
        <v>1237</v>
      </c>
    </row>
    <row r="127" spans="1:20" x14ac:dyDescent="0.2">
      <c r="A127" s="31">
        <v>30150</v>
      </c>
      <c r="B127" s="24" t="s">
        <v>25</v>
      </c>
      <c r="C127" s="25" t="s">
        <v>27</v>
      </c>
      <c r="D127" s="24" t="s">
        <v>171</v>
      </c>
      <c r="E127" s="7" t="s">
        <v>1260</v>
      </c>
      <c r="G127" s="22" t="s">
        <v>1314</v>
      </c>
      <c r="H127" s="22" t="s">
        <v>9</v>
      </c>
      <c r="I127" s="22" t="s">
        <v>10</v>
      </c>
      <c r="J127" s="24">
        <v>1092.9999999999998</v>
      </c>
      <c r="K127" s="23" t="s">
        <v>22</v>
      </c>
      <c r="M127" s="26" t="s">
        <v>173</v>
      </c>
      <c r="R127" s="22">
        <v>1719</v>
      </c>
      <c r="S127" s="24">
        <v>1092.9999999999998</v>
      </c>
      <c r="T127" s="22" t="s">
        <v>1237</v>
      </c>
    </row>
    <row r="128" spans="1:20" x14ac:dyDescent="0.2">
      <c r="A128" s="31">
        <v>30261</v>
      </c>
      <c r="B128" s="24" t="s">
        <v>25</v>
      </c>
      <c r="C128" s="25" t="s">
        <v>27</v>
      </c>
      <c r="D128" s="24" t="s">
        <v>171</v>
      </c>
      <c r="E128" s="7" t="s">
        <v>1260</v>
      </c>
      <c r="G128" s="22" t="s">
        <v>14</v>
      </c>
      <c r="H128" s="22" t="s">
        <v>9</v>
      </c>
      <c r="I128" s="22" t="s">
        <v>10</v>
      </c>
      <c r="J128" s="24">
        <v>1166.8</v>
      </c>
      <c r="K128" s="23" t="s">
        <v>22</v>
      </c>
      <c r="M128" s="26" t="s">
        <v>173</v>
      </c>
      <c r="R128" s="22">
        <v>1842</v>
      </c>
      <c r="S128" s="24">
        <v>1166.8</v>
      </c>
      <c r="T128" s="22" t="s">
        <v>1237</v>
      </c>
    </row>
    <row r="129" spans="1:20" x14ac:dyDescent="0.2">
      <c r="A129" s="31">
        <v>30272</v>
      </c>
      <c r="B129" s="24" t="s">
        <v>25</v>
      </c>
      <c r="C129" s="25" t="s">
        <v>27</v>
      </c>
      <c r="D129" s="24" t="s">
        <v>171</v>
      </c>
      <c r="E129" s="7" t="s">
        <v>1260</v>
      </c>
      <c r="G129" s="22" t="s">
        <v>1300</v>
      </c>
      <c r="H129" s="22" t="s">
        <v>9</v>
      </c>
      <c r="I129" s="22" t="s">
        <v>10</v>
      </c>
      <c r="J129" s="24">
        <v>1271.8</v>
      </c>
      <c r="K129" s="23" t="s">
        <v>22</v>
      </c>
      <c r="M129" s="26" t="s">
        <v>173</v>
      </c>
      <c r="R129" s="22">
        <v>2017</v>
      </c>
      <c r="S129" s="24">
        <v>1271.8</v>
      </c>
      <c r="T129" s="22" t="s">
        <v>1237</v>
      </c>
    </row>
    <row r="130" spans="1:20" x14ac:dyDescent="0.2">
      <c r="A130" s="31">
        <v>30240</v>
      </c>
      <c r="B130" s="24" t="s">
        <v>25</v>
      </c>
      <c r="C130" s="25" t="s">
        <v>27</v>
      </c>
      <c r="D130" s="24" t="s">
        <v>1178</v>
      </c>
      <c r="E130" s="7" t="s">
        <v>1260</v>
      </c>
      <c r="G130" s="22" t="s">
        <v>12</v>
      </c>
      <c r="H130" s="22" t="s">
        <v>9</v>
      </c>
      <c r="I130" s="22" t="s">
        <v>10</v>
      </c>
      <c r="J130" s="24">
        <v>1055.1999999999998</v>
      </c>
      <c r="K130" s="23" t="s">
        <v>22</v>
      </c>
      <c r="M130" s="26" t="s">
        <v>173</v>
      </c>
      <c r="R130" s="22">
        <v>1656</v>
      </c>
      <c r="S130" s="24">
        <v>1055.1999999999998</v>
      </c>
      <c r="T130" s="22" t="s">
        <v>1237</v>
      </c>
    </row>
    <row r="131" spans="1:20" x14ac:dyDescent="0.2">
      <c r="A131" s="31">
        <v>30140</v>
      </c>
      <c r="B131" s="24" t="s">
        <v>25</v>
      </c>
      <c r="C131" s="25" t="s">
        <v>27</v>
      </c>
      <c r="D131" s="24" t="s">
        <v>1178</v>
      </c>
      <c r="E131" s="7" t="s">
        <v>1260</v>
      </c>
      <c r="G131" s="22" t="s">
        <v>1313</v>
      </c>
      <c r="H131" s="22" t="s">
        <v>9</v>
      </c>
      <c r="I131" s="22" t="s">
        <v>10</v>
      </c>
      <c r="J131" s="24">
        <v>1055.1999999999998</v>
      </c>
      <c r="K131" s="23" t="s">
        <v>22</v>
      </c>
      <c r="M131" s="26" t="s">
        <v>173</v>
      </c>
      <c r="R131" s="22">
        <v>1656</v>
      </c>
      <c r="S131" s="24">
        <v>1055.1999999999998</v>
      </c>
      <c r="T131" s="22" t="s">
        <v>1237</v>
      </c>
    </row>
    <row r="132" spans="1:20" x14ac:dyDescent="0.2">
      <c r="A132" s="31">
        <v>30251</v>
      </c>
      <c r="B132" s="24" t="s">
        <v>25</v>
      </c>
      <c r="C132" s="25" t="s">
        <v>27</v>
      </c>
      <c r="D132" s="24" t="s">
        <v>1178</v>
      </c>
      <c r="E132" s="7" t="s">
        <v>1260</v>
      </c>
      <c r="G132" s="22" t="s">
        <v>13</v>
      </c>
      <c r="H132" s="22" t="s">
        <v>9</v>
      </c>
      <c r="I132" s="22" t="s">
        <v>10</v>
      </c>
      <c r="J132" s="24">
        <v>1092.9999999999998</v>
      </c>
      <c r="K132" s="23" t="s">
        <v>22</v>
      </c>
      <c r="M132" s="26" t="s">
        <v>173</v>
      </c>
      <c r="R132" s="22">
        <v>1719</v>
      </c>
      <c r="S132" s="24">
        <v>1092.9999999999998</v>
      </c>
      <c r="T132" s="22" t="s">
        <v>1237</v>
      </c>
    </row>
    <row r="133" spans="1:20" x14ac:dyDescent="0.2">
      <c r="A133" s="31">
        <v>30151</v>
      </c>
      <c r="B133" s="24" t="s">
        <v>25</v>
      </c>
      <c r="C133" s="25" t="s">
        <v>27</v>
      </c>
      <c r="D133" s="24" t="s">
        <v>1178</v>
      </c>
      <c r="E133" s="7" t="s">
        <v>1260</v>
      </c>
      <c r="G133" s="22" t="s">
        <v>1314</v>
      </c>
      <c r="H133" s="22" t="s">
        <v>9</v>
      </c>
      <c r="I133" s="22" t="s">
        <v>10</v>
      </c>
      <c r="J133" s="24">
        <v>1092.9999999999998</v>
      </c>
      <c r="K133" s="23" t="s">
        <v>22</v>
      </c>
      <c r="M133" s="26" t="s">
        <v>173</v>
      </c>
      <c r="R133" s="22">
        <v>1719</v>
      </c>
      <c r="S133" s="24">
        <v>1092.9999999999998</v>
      </c>
      <c r="T133" s="22" t="s">
        <v>1237</v>
      </c>
    </row>
    <row r="134" spans="1:20" x14ac:dyDescent="0.2">
      <c r="A134" s="31">
        <v>30262</v>
      </c>
      <c r="B134" s="24" t="s">
        <v>25</v>
      </c>
      <c r="C134" s="25" t="s">
        <v>27</v>
      </c>
      <c r="D134" s="24" t="s">
        <v>1178</v>
      </c>
      <c r="E134" s="7" t="s">
        <v>1260</v>
      </c>
      <c r="G134" s="22" t="s">
        <v>14</v>
      </c>
      <c r="H134" s="22" t="s">
        <v>9</v>
      </c>
      <c r="I134" s="22" t="s">
        <v>10</v>
      </c>
      <c r="J134" s="24">
        <v>1166.8</v>
      </c>
      <c r="K134" s="23" t="s">
        <v>22</v>
      </c>
      <c r="M134" s="26" t="s">
        <v>173</v>
      </c>
      <c r="R134" s="22">
        <v>1842</v>
      </c>
      <c r="S134" s="24">
        <v>1166.8</v>
      </c>
      <c r="T134" s="22" t="s">
        <v>1237</v>
      </c>
    </row>
    <row r="135" spans="1:20" x14ac:dyDescent="0.2">
      <c r="A135" s="31">
        <v>30273</v>
      </c>
      <c r="B135" s="24" t="s">
        <v>25</v>
      </c>
      <c r="C135" s="25" t="s">
        <v>27</v>
      </c>
      <c r="D135" s="24" t="s">
        <v>1178</v>
      </c>
      <c r="E135" s="7" t="s">
        <v>1260</v>
      </c>
      <c r="G135" s="22" t="s">
        <v>1300</v>
      </c>
      <c r="H135" s="22" t="s">
        <v>9</v>
      </c>
      <c r="I135" s="22" t="s">
        <v>10</v>
      </c>
      <c r="J135" s="24">
        <v>1271.8</v>
      </c>
      <c r="K135" s="23" t="s">
        <v>22</v>
      </c>
      <c r="M135" s="26" t="s">
        <v>173</v>
      </c>
      <c r="R135" s="22">
        <v>2017</v>
      </c>
      <c r="S135" s="24">
        <v>1271.8</v>
      </c>
      <c r="T135" s="22" t="s">
        <v>1237</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DA2B5F-6982-7741-8052-0A1ADD28BEDA}">
  <sheetPr codeName="Feuil14"/>
  <dimension ref="A1:V126"/>
  <sheetViews>
    <sheetView zoomScale="140" zoomScaleNormal="140" workbookViewId="0">
      <selection activeCell="J2" sqref="J2:J126"/>
    </sheetView>
  </sheetViews>
  <sheetFormatPr baseColWidth="10" defaultRowHeight="16" x14ac:dyDescent="0.2"/>
  <cols>
    <col min="10" max="10" width="10.83203125" style="42"/>
    <col min="19" max="19" width="10.83203125" style="24"/>
    <col min="21" max="22" width="10.83203125" style="24"/>
  </cols>
  <sheetData>
    <row r="1" spans="1:20" ht="68" x14ac:dyDescent="0.2">
      <c r="A1" s="10" t="s">
        <v>40</v>
      </c>
      <c r="B1" s="10" t="s">
        <v>41</v>
      </c>
      <c r="C1" s="10" t="s">
        <v>42</v>
      </c>
      <c r="D1" s="10" t="s">
        <v>0</v>
      </c>
      <c r="E1" s="10" t="s">
        <v>7</v>
      </c>
      <c r="F1" s="10" t="s">
        <v>8</v>
      </c>
      <c r="G1" s="10" t="s">
        <v>1</v>
      </c>
      <c r="H1" s="10" t="s">
        <v>3</v>
      </c>
      <c r="I1" s="10" t="s">
        <v>5</v>
      </c>
      <c r="J1" s="70" t="s">
        <v>1346</v>
      </c>
      <c r="K1" s="11" t="s">
        <v>21</v>
      </c>
      <c r="L1" s="10" t="s">
        <v>165</v>
      </c>
      <c r="M1" s="11" t="s">
        <v>174</v>
      </c>
      <c r="N1" s="11" t="s">
        <v>725</v>
      </c>
      <c r="O1" s="20" t="s">
        <v>960</v>
      </c>
      <c r="P1" s="21" t="s">
        <v>961</v>
      </c>
      <c r="Q1" s="21" t="s">
        <v>962</v>
      </c>
      <c r="R1" s="10" t="s">
        <v>6</v>
      </c>
      <c r="S1" s="27" t="s">
        <v>1181</v>
      </c>
      <c r="T1" s="10" t="s">
        <v>7</v>
      </c>
    </row>
    <row r="2" spans="1:20" x14ac:dyDescent="0.2">
      <c r="A2" t="s">
        <v>313</v>
      </c>
      <c r="B2" t="s">
        <v>321</v>
      </c>
      <c r="C2" t="s">
        <v>322</v>
      </c>
      <c r="D2" s="24">
        <v>800</v>
      </c>
      <c r="E2" s="24"/>
      <c r="F2" s="24"/>
      <c r="G2" s="24">
        <v>2050</v>
      </c>
      <c r="H2" s="2" t="s">
        <v>2</v>
      </c>
      <c r="I2" s="2" t="s">
        <v>4</v>
      </c>
      <c r="J2" s="42">
        <v>279.29999999999995</v>
      </c>
      <c r="L2" t="s">
        <v>167</v>
      </c>
      <c r="M2" t="s">
        <v>526</v>
      </c>
      <c r="O2" s="24" t="str">
        <f t="shared" ref="O2:O9" si="0" xml:space="preserve"> (D2+55) &amp;" x " &amp;(G2+35)</f>
        <v>855 x 2085</v>
      </c>
      <c r="P2" s="24" t="str">
        <f t="shared" ref="P2:P9" si="1">(D2+46) &amp;" x " &amp;(G2+30)</f>
        <v>846 x 2080</v>
      </c>
      <c r="Q2" s="24" t="str">
        <f t="shared" ref="Q2:Q9" si="2">(D2-66) &amp;" x " &amp;(G2-24)</f>
        <v>734 x 2026</v>
      </c>
      <c r="R2">
        <v>387</v>
      </c>
      <c r="S2" s="24">
        <f>IF(I2="Standard", R2*0.7, IF(I2="Sur mesure", R2*0.6, "Valeur non reconnue"))+8.4</f>
        <v>279.29999999999995</v>
      </c>
      <c r="T2" s="24"/>
    </row>
    <row r="3" spans="1:20" x14ac:dyDescent="0.2">
      <c r="A3" t="s">
        <v>314</v>
      </c>
      <c r="B3" t="s">
        <v>321</v>
      </c>
      <c r="C3" t="s">
        <v>322</v>
      </c>
      <c r="D3">
        <v>890</v>
      </c>
      <c r="G3">
        <v>2050</v>
      </c>
      <c r="H3" s="2" t="s">
        <v>2</v>
      </c>
      <c r="I3" s="2" t="s">
        <v>4</v>
      </c>
      <c r="J3" s="42">
        <v>289.79999999999995</v>
      </c>
      <c r="L3" t="s">
        <v>167</v>
      </c>
      <c r="M3" t="s">
        <v>526</v>
      </c>
      <c r="O3" s="24" t="str">
        <f t="shared" si="0"/>
        <v>945 x 2085</v>
      </c>
      <c r="P3" s="24" t="str">
        <f t="shared" si="1"/>
        <v>936 x 2080</v>
      </c>
      <c r="Q3" s="24" t="str">
        <f t="shared" si="2"/>
        <v>824 x 2026</v>
      </c>
      <c r="R3">
        <v>402</v>
      </c>
      <c r="S3" s="24">
        <f t="shared" ref="S3:S9" si="3">IF(I3="Standard", R3*0.7, IF(I3="Sur mesure", R3*0.6, "Valeur non reconnue"))+8.4</f>
        <v>289.79999999999995</v>
      </c>
    </row>
    <row r="4" spans="1:20" x14ac:dyDescent="0.2">
      <c r="A4" t="s">
        <v>315</v>
      </c>
      <c r="B4" t="s">
        <v>321</v>
      </c>
      <c r="C4" t="s">
        <v>322</v>
      </c>
      <c r="D4">
        <v>990</v>
      </c>
      <c r="G4">
        <v>2050</v>
      </c>
      <c r="H4" s="2" t="s">
        <v>2</v>
      </c>
      <c r="I4" s="2" t="s">
        <v>4</v>
      </c>
      <c r="J4" s="42">
        <v>303.09999999999997</v>
      </c>
      <c r="L4" t="s">
        <v>167</v>
      </c>
      <c r="M4" t="s">
        <v>526</v>
      </c>
      <c r="N4">
        <f>J4*1.25</f>
        <v>378.87499999999994</v>
      </c>
      <c r="O4" s="24" t="str">
        <f t="shared" si="0"/>
        <v>1045 x 2085</v>
      </c>
      <c r="P4" s="24" t="str">
        <f t="shared" si="1"/>
        <v>1036 x 2080</v>
      </c>
      <c r="Q4" s="24" t="str">
        <f t="shared" si="2"/>
        <v>924 x 2026</v>
      </c>
      <c r="R4">
        <v>421</v>
      </c>
      <c r="S4" s="24">
        <f t="shared" si="3"/>
        <v>303.09999999999997</v>
      </c>
    </row>
    <row r="5" spans="1:20" x14ac:dyDescent="0.2">
      <c r="A5" t="s">
        <v>316</v>
      </c>
      <c r="B5" t="s">
        <v>321</v>
      </c>
      <c r="C5" t="s">
        <v>322</v>
      </c>
      <c r="D5">
        <v>1100</v>
      </c>
      <c r="G5">
        <v>2050</v>
      </c>
      <c r="H5" s="2" t="s">
        <v>2</v>
      </c>
      <c r="I5" s="2" t="s">
        <v>4</v>
      </c>
      <c r="J5" s="42">
        <v>373.09999999999997</v>
      </c>
      <c r="L5" t="s">
        <v>167</v>
      </c>
      <c r="M5" t="s">
        <v>526</v>
      </c>
      <c r="O5" s="24" t="str">
        <f t="shared" si="0"/>
        <v>1155 x 2085</v>
      </c>
      <c r="P5" s="24" t="str">
        <f t="shared" si="1"/>
        <v>1146 x 2080</v>
      </c>
      <c r="Q5" s="24" t="str">
        <f t="shared" si="2"/>
        <v>1034 x 2026</v>
      </c>
      <c r="R5">
        <v>521</v>
      </c>
      <c r="S5" s="24">
        <f t="shared" si="3"/>
        <v>373.09999999999997</v>
      </c>
    </row>
    <row r="6" spans="1:20" x14ac:dyDescent="0.2">
      <c r="A6" t="s">
        <v>317</v>
      </c>
      <c r="B6" t="s">
        <v>321</v>
      </c>
      <c r="C6" t="s">
        <v>322</v>
      </c>
      <c r="D6">
        <v>800</v>
      </c>
      <c r="G6">
        <v>2140</v>
      </c>
      <c r="H6" s="2" t="s">
        <v>2</v>
      </c>
      <c r="I6" s="2" t="s">
        <v>4</v>
      </c>
      <c r="J6" s="42">
        <v>287.69999999999993</v>
      </c>
      <c r="L6" t="s">
        <v>167</v>
      </c>
      <c r="M6" t="s">
        <v>526</v>
      </c>
      <c r="O6" s="24" t="str">
        <f t="shared" si="0"/>
        <v>855 x 2175</v>
      </c>
      <c r="P6" s="24" t="str">
        <f t="shared" si="1"/>
        <v>846 x 2170</v>
      </c>
      <c r="Q6" s="24" t="str">
        <f t="shared" si="2"/>
        <v>734 x 2116</v>
      </c>
      <c r="R6">
        <v>399</v>
      </c>
      <c r="S6" s="24">
        <f t="shared" si="3"/>
        <v>287.69999999999993</v>
      </c>
    </row>
    <row r="7" spans="1:20" x14ac:dyDescent="0.2">
      <c r="A7" t="s">
        <v>318</v>
      </c>
      <c r="B7" t="s">
        <v>321</v>
      </c>
      <c r="C7" t="s">
        <v>322</v>
      </c>
      <c r="D7">
        <v>890</v>
      </c>
      <c r="G7">
        <v>2140</v>
      </c>
      <c r="H7" s="2" t="s">
        <v>2</v>
      </c>
      <c r="I7" s="2" t="s">
        <v>4</v>
      </c>
      <c r="J7" s="42">
        <v>302.39999999999998</v>
      </c>
      <c r="L7" t="s">
        <v>167</v>
      </c>
      <c r="M7" t="s">
        <v>526</v>
      </c>
      <c r="O7" s="24" t="str">
        <f t="shared" si="0"/>
        <v>945 x 2175</v>
      </c>
      <c r="P7" s="24" t="str">
        <f t="shared" si="1"/>
        <v>936 x 2170</v>
      </c>
      <c r="Q7" s="24" t="str">
        <f t="shared" si="2"/>
        <v>824 x 2116</v>
      </c>
      <c r="R7">
        <v>420</v>
      </c>
      <c r="S7" s="24">
        <f t="shared" si="3"/>
        <v>302.39999999999998</v>
      </c>
    </row>
    <row r="8" spans="1:20" x14ac:dyDescent="0.2">
      <c r="A8" t="s">
        <v>319</v>
      </c>
      <c r="B8" t="s">
        <v>321</v>
      </c>
      <c r="C8" t="s">
        <v>322</v>
      </c>
      <c r="D8">
        <v>990</v>
      </c>
      <c r="G8">
        <v>2140</v>
      </c>
      <c r="H8" s="2" t="s">
        <v>2</v>
      </c>
      <c r="I8" s="2" t="s">
        <v>4</v>
      </c>
      <c r="J8" s="42">
        <v>313.59999999999997</v>
      </c>
      <c r="L8" t="s">
        <v>167</v>
      </c>
      <c r="M8" t="s">
        <v>526</v>
      </c>
      <c r="O8" s="24" t="str">
        <f t="shared" si="0"/>
        <v>1045 x 2175</v>
      </c>
      <c r="P8" s="24" t="str">
        <f t="shared" si="1"/>
        <v>1036 x 2170</v>
      </c>
      <c r="Q8" s="24" t="str">
        <f t="shared" si="2"/>
        <v>924 x 2116</v>
      </c>
      <c r="R8">
        <v>436</v>
      </c>
      <c r="S8" s="24">
        <f t="shared" si="3"/>
        <v>313.59999999999997</v>
      </c>
    </row>
    <row r="9" spans="1:20" x14ac:dyDescent="0.2">
      <c r="A9" t="s">
        <v>320</v>
      </c>
      <c r="B9" t="s">
        <v>321</v>
      </c>
      <c r="C9" t="s">
        <v>322</v>
      </c>
      <c r="D9">
        <v>1100</v>
      </c>
      <c r="G9">
        <v>2140</v>
      </c>
      <c r="H9" s="2" t="s">
        <v>2</v>
      </c>
      <c r="I9" s="2" t="s">
        <v>4</v>
      </c>
      <c r="J9" s="42">
        <v>384.29999999999995</v>
      </c>
      <c r="L9" t="s">
        <v>167</v>
      </c>
      <c r="M9" t="s">
        <v>526</v>
      </c>
      <c r="O9" s="24" t="str">
        <f t="shared" si="0"/>
        <v>1155 x 2175</v>
      </c>
      <c r="P9" s="24" t="str">
        <f t="shared" si="1"/>
        <v>1146 x 2170</v>
      </c>
      <c r="Q9" s="24" t="str">
        <f t="shared" si="2"/>
        <v>1034 x 2116</v>
      </c>
      <c r="R9">
        <v>537</v>
      </c>
      <c r="S9" s="24">
        <f t="shared" si="3"/>
        <v>384.29999999999995</v>
      </c>
    </row>
    <row r="10" spans="1:20" x14ac:dyDescent="0.2">
      <c r="A10" s="1" t="s">
        <v>323</v>
      </c>
      <c r="B10" t="s">
        <v>321</v>
      </c>
      <c r="C10" t="s">
        <v>322</v>
      </c>
      <c r="D10" s="2">
        <v>1200</v>
      </c>
      <c r="E10" s="7" t="s">
        <v>1262</v>
      </c>
      <c r="F10" s="2">
        <v>600</v>
      </c>
      <c r="G10" s="2">
        <v>2050</v>
      </c>
      <c r="H10" s="2" t="s">
        <v>9</v>
      </c>
      <c r="I10" s="2" t="s">
        <v>4</v>
      </c>
      <c r="J10" s="42">
        <v>676.89999999999986</v>
      </c>
      <c r="L10" t="s">
        <v>167</v>
      </c>
      <c r="M10" t="s">
        <v>526</v>
      </c>
      <c r="O10" s="24"/>
      <c r="P10" s="24"/>
      <c r="R10" s="2">
        <v>943</v>
      </c>
      <c r="S10" s="24">
        <f>IF(I10="Standard", R10*0.7, IF(I10="Sur mesure", R10*0.6, "Valeur non reconnue"))+16.8</f>
        <v>676.89999999999986</v>
      </c>
      <c r="T10" s="2">
        <v>600</v>
      </c>
    </row>
    <row r="11" spans="1:20" x14ac:dyDescent="0.2">
      <c r="A11" s="1" t="s">
        <v>324</v>
      </c>
      <c r="B11" t="s">
        <v>321</v>
      </c>
      <c r="C11" t="s">
        <v>322</v>
      </c>
      <c r="D11" s="2">
        <v>1300</v>
      </c>
      <c r="E11" s="7" t="s">
        <v>1264</v>
      </c>
      <c r="F11" s="2">
        <v>650</v>
      </c>
      <c r="G11" s="2">
        <v>2050</v>
      </c>
      <c r="H11" s="2" t="s">
        <v>9</v>
      </c>
      <c r="I11" s="2" t="s">
        <v>4</v>
      </c>
      <c r="J11" s="42">
        <v>676.89999999999986</v>
      </c>
      <c r="L11" t="s">
        <v>167</v>
      </c>
      <c r="M11" t="s">
        <v>526</v>
      </c>
      <c r="O11" s="24"/>
      <c r="P11" s="24"/>
      <c r="R11" s="2">
        <v>943</v>
      </c>
      <c r="S11" s="24">
        <f t="shared" ref="S11:S31" si="4">IF(I11="Standard", R11*0.7, IF(I11="Sur mesure", R11*0.6, "Valeur non reconnue"))+16.8</f>
        <v>676.89999999999986</v>
      </c>
      <c r="T11" s="2">
        <v>650</v>
      </c>
    </row>
    <row r="12" spans="1:20" x14ac:dyDescent="0.2">
      <c r="A12" s="1" t="s">
        <v>325</v>
      </c>
      <c r="B12" t="s">
        <v>321</v>
      </c>
      <c r="C12" t="s">
        <v>322</v>
      </c>
      <c r="D12" s="2">
        <v>1400</v>
      </c>
      <c r="E12" s="7" t="s">
        <v>1265</v>
      </c>
      <c r="F12" s="2">
        <v>700</v>
      </c>
      <c r="G12" s="2">
        <v>2050</v>
      </c>
      <c r="H12" s="2" t="s">
        <v>9</v>
      </c>
      <c r="I12" s="2" t="s">
        <v>4</v>
      </c>
      <c r="J12" s="42">
        <v>676.89999999999986</v>
      </c>
      <c r="K12" s="5" t="s">
        <v>22</v>
      </c>
      <c r="L12" t="s">
        <v>167</v>
      </c>
      <c r="M12" t="s">
        <v>526</v>
      </c>
      <c r="O12" s="24"/>
      <c r="P12" s="24"/>
      <c r="R12" s="2">
        <v>943</v>
      </c>
      <c r="S12" s="24">
        <f t="shared" si="4"/>
        <v>676.89999999999986</v>
      </c>
      <c r="T12" s="2">
        <v>700</v>
      </c>
    </row>
    <row r="13" spans="1:20" x14ac:dyDescent="0.2">
      <c r="A13" s="1" t="s">
        <v>326</v>
      </c>
      <c r="B13" t="s">
        <v>321</v>
      </c>
      <c r="C13" t="s">
        <v>322</v>
      </c>
      <c r="D13" s="2">
        <v>1500</v>
      </c>
      <c r="E13" s="7" t="s">
        <v>1266</v>
      </c>
      <c r="F13" s="2">
        <v>750</v>
      </c>
      <c r="G13" s="2">
        <v>2050</v>
      </c>
      <c r="H13" s="2" t="s">
        <v>9</v>
      </c>
      <c r="I13" s="2" t="s">
        <v>4</v>
      </c>
      <c r="J13" s="42">
        <v>676.89999999999986</v>
      </c>
      <c r="K13" s="5" t="s">
        <v>22</v>
      </c>
      <c r="L13" t="s">
        <v>167</v>
      </c>
      <c r="M13" t="s">
        <v>526</v>
      </c>
      <c r="O13" s="24"/>
      <c r="P13" s="24"/>
      <c r="R13" s="2">
        <v>943</v>
      </c>
      <c r="S13" s="24">
        <f t="shared" si="4"/>
        <v>676.89999999999986</v>
      </c>
      <c r="T13" s="2">
        <v>750</v>
      </c>
    </row>
    <row r="14" spans="1:20" x14ac:dyDescent="0.2">
      <c r="A14" s="1" t="s">
        <v>327</v>
      </c>
      <c r="B14" t="s">
        <v>321</v>
      </c>
      <c r="C14" t="s">
        <v>322</v>
      </c>
      <c r="D14" s="2">
        <v>1590</v>
      </c>
      <c r="E14" s="7" t="s">
        <v>1267</v>
      </c>
      <c r="F14" s="2">
        <v>600</v>
      </c>
      <c r="G14" s="2">
        <v>2050</v>
      </c>
      <c r="H14" s="2" t="s">
        <v>9</v>
      </c>
      <c r="I14" s="2" t="s">
        <v>4</v>
      </c>
      <c r="J14" s="42">
        <v>676.89999999999986</v>
      </c>
      <c r="K14" s="5" t="s">
        <v>22</v>
      </c>
      <c r="L14" t="s">
        <v>167</v>
      </c>
      <c r="M14" t="s">
        <v>526</v>
      </c>
      <c r="O14" s="24"/>
      <c r="P14" s="24"/>
      <c r="R14" s="2">
        <v>943</v>
      </c>
      <c r="S14" s="24">
        <f t="shared" si="4"/>
        <v>676.89999999999986</v>
      </c>
      <c r="T14" s="2">
        <v>990</v>
      </c>
    </row>
    <row r="15" spans="1:20" x14ac:dyDescent="0.2">
      <c r="A15" s="1" t="s">
        <v>328</v>
      </c>
      <c r="B15" t="s">
        <v>321</v>
      </c>
      <c r="C15" t="s">
        <v>322</v>
      </c>
      <c r="D15" s="2">
        <v>1600</v>
      </c>
      <c r="E15" s="7" t="s">
        <v>1263</v>
      </c>
      <c r="F15" s="2">
        <v>800</v>
      </c>
      <c r="G15" s="2">
        <v>2050</v>
      </c>
      <c r="H15" s="2" t="s">
        <v>9</v>
      </c>
      <c r="I15" s="2" t="s">
        <v>4</v>
      </c>
      <c r="J15" s="42">
        <v>676.89999999999986</v>
      </c>
      <c r="K15" s="5" t="s">
        <v>22</v>
      </c>
      <c r="L15" t="s">
        <v>167</v>
      </c>
      <c r="M15" t="s">
        <v>526</v>
      </c>
      <c r="O15" s="24"/>
      <c r="P15" s="24"/>
      <c r="R15" s="2">
        <v>943</v>
      </c>
      <c r="S15" s="24">
        <f t="shared" si="4"/>
        <v>676.89999999999986</v>
      </c>
      <c r="T15" s="2">
        <v>800</v>
      </c>
    </row>
    <row r="16" spans="1:20" x14ac:dyDescent="0.2">
      <c r="A16" s="1" t="s">
        <v>329</v>
      </c>
      <c r="B16" t="s">
        <v>321</v>
      </c>
      <c r="C16" t="s">
        <v>322</v>
      </c>
      <c r="D16" s="2">
        <v>1690</v>
      </c>
      <c r="E16" s="7" t="s">
        <v>1267</v>
      </c>
      <c r="F16" s="2">
        <v>700</v>
      </c>
      <c r="G16" s="2">
        <v>2050</v>
      </c>
      <c r="H16" s="2" t="s">
        <v>9</v>
      </c>
      <c r="I16" s="2" t="s">
        <v>4</v>
      </c>
      <c r="J16" s="42">
        <v>738.49999999999989</v>
      </c>
      <c r="K16" s="5" t="s">
        <v>22</v>
      </c>
      <c r="L16" t="s">
        <v>167</v>
      </c>
      <c r="M16" t="s">
        <v>526</v>
      </c>
      <c r="O16" s="24"/>
      <c r="P16" s="24"/>
      <c r="R16" s="2">
        <v>1031</v>
      </c>
      <c r="S16" s="24">
        <f t="shared" si="4"/>
        <v>738.49999999999989</v>
      </c>
      <c r="T16" s="2">
        <v>990</v>
      </c>
    </row>
    <row r="17" spans="1:20" x14ac:dyDescent="0.2">
      <c r="A17" s="1" t="s">
        <v>330</v>
      </c>
      <c r="B17" t="s">
        <v>321</v>
      </c>
      <c r="C17" t="s">
        <v>322</v>
      </c>
      <c r="D17" s="2">
        <v>1780</v>
      </c>
      <c r="E17" s="7" t="s">
        <v>1268</v>
      </c>
      <c r="F17" s="2">
        <v>890</v>
      </c>
      <c r="G17" s="2">
        <v>2050</v>
      </c>
      <c r="H17" s="2" t="s">
        <v>9</v>
      </c>
      <c r="I17" s="2" t="s">
        <v>4</v>
      </c>
      <c r="J17" s="42">
        <v>709.8</v>
      </c>
      <c r="K17" s="5" t="s">
        <v>22</v>
      </c>
      <c r="L17" t="s">
        <v>167</v>
      </c>
      <c r="M17" t="s">
        <v>526</v>
      </c>
      <c r="O17" s="24"/>
      <c r="P17" s="24"/>
      <c r="R17" s="2">
        <v>990</v>
      </c>
      <c r="S17" s="24">
        <f t="shared" si="4"/>
        <v>709.8</v>
      </c>
      <c r="T17" s="2">
        <v>890</v>
      </c>
    </row>
    <row r="18" spans="1:20" x14ac:dyDescent="0.2">
      <c r="A18" s="1" t="s">
        <v>331</v>
      </c>
      <c r="B18" t="s">
        <v>321</v>
      </c>
      <c r="C18" t="s">
        <v>322</v>
      </c>
      <c r="D18" s="2">
        <v>1790</v>
      </c>
      <c r="E18" s="7" t="s">
        <v>1267</v>
      </c>
      <c r="F18" s="2">
        <v>800</v>
      </c>
      <c r="G18" s="2">
        <v>2050</v>
      </c>
      <c r="H18" s="2" t="s">
        <v>9</v>
      </c>
      <c r="I18" s="2" t="s">
        <v>4</v>
      </c>
      <c r="J18" s="42">
        <v>738.49999999999989</v>
      </c>
      <c r="K18" s="5" t="s">
        <v>22</v>
      </c>
      <c r="L18" t="s">
        <v>167</v>
      </c>
      <c r="M18" t="s">
        <v>526</v>
      </c>
      <c r="O18" s="24"/>
      <c r="P18" s="24"/>
      <c r="R18" s="2">
        <v>1031</v>
      </c>
      <c r="S18" s="24">
        <f t="shared" si="4"/>
        <v>738.49999999999989</v>
      </c>
      <c r="T18" s="2">
        <v>990</v>
      </c>
    </row>
    <row r="19" spans="1:20" x14ac:dyDescent="0.2">
      <c r="A19" s="1" t="s">
        <v>332</v>
      </c>
      <c r="B19" t="s">
        <v>321</v>
      </c>
      <c r="C19" t="s">
        <v>322</v>
      </c>
      <c r="D19" s="2">
        <v>1890</v>
      </c>
      <c r="E19" s="7" t="s">
        <v>1267</v>
      </c>
      <c r="F19" s="2">
        <v>900</v>
      </c>
      <c r="G19" s="2">
        <v>2050</v>
      </c>
      <c r="H19" s="2" t="s">
        <v>9</v>
      </c>
      <c r="I19" s="2" t="s">
        <v>4</v>
      </c>
      <c r="J19" s="42">
        <v>738.49999999999989</v>
      </c>
      <c r="K19" s="5" t="s">
        <v>22</v>
      </c>
      <c r="L19" t="s">
        <v>167</v>
      </c>
      <c r="M19" t="s">
        <v>526</v>
      </c>
      <c r="O19" s="24"/>
      <c r="P19" s="24"/>
      <c r="R19" s="2">
        <v>1031</v>
      </c>
      <c r="S19" s="24">
        <f t="shared" si="4"/>
        <v>738.49999999999989</v>
      </c>
      <c r="T19" s="2">
        <v>990</v>
      </c>
    </row>
    <row r="20" spans="1:20" x14ac:dyDescent="0.2">
      <c r="A20" s="1" t="s">
        <v>333</v>
      </c>
      <c r="B20" t="s">
        <v>321</v>
      </c>
      <c r="C20" t="s">
        <v>322</v>
      </c>
      <c r="D20" s="2">
        <v>1980</v>
      </c>
      <c r="E20" s="7" t="s">
        <v>1267</v>
      </c>
      <c r="F20" s="2">
        <v>990</v>
      </c>
      <c r="G20" s="2">
        <v>2050</v>
      </c>
      <c r="H20" s="2" t="s">
        <v>9</v>
      </c>
      <c r="I20" s="2" t="s">
        <v>4</v>
      </c>
      <c r="J20" s="42">
        <v>738.49999999999989</v>
      </c>
      <c r="K20" s="5" t="s">
        <v>22</v>
      </c>
      <c r="L20" t="s">
        <v>167</v>
      </c>
      <c r="M20" t="s">
        <v>526</v>
      </c>
      <c r="O20" s="24"/>
      <c r="P20" s="24"/>
      <c r="R20" s="2">
        <v>1031</v>
      </c>
      <c r="S20" s="24">
        <f t="shared" si="4"/>
        <v>738.49999999999989</v>
      </c>
      <c r="T20" s="2">
        <v>990</v>
      </c>
    </row>
    <row r="21" spans="1:20" x14ac:dyDescent="0.2">
      <c r="A21" s="1" t="s">
        <v>334</v>
      </c>
      <c r="B21" t="s">
        <v>321</v>
      </c>
      <c r="C21" t="s">
        <v>322</v>
      </c>
      <c r="D21" s="2">
        <v>1200</v>
      </c>
      <c r="E21" s="7" t="s">
        <v>1262</v>
      </c>
      <c r="F21" s="2">
        <v>600</v>
      </c>
      <c r="G21" s="2">
        <v>2140</v>
      </c>
      <c r="H21" s="2" t="s">
        <v>9</v>
      </c>
      <c r="I21" s="2" t="s">
        <v>4</v>
      </c>
      <c r="J21" s="42">
        <v>700.69999999999993</v>
      </c>
      <c r="L21" t="s">
        <v>167</v>
      </c>
      <c r="M21" t="s">
        <v>526</v>
      </c>
      <c r="O21" s="24"/>
      <c r="P21" s="24"/>
      <c r="R21" s="2">
        <v>977</v>
      </c>
      <c r="S21" s="24">
        <f t="shared" si="4"/>
        <v>700.69999999999993</v>
      </c>
      <c r="T21" s="2">
        <v>600</v>
      </c>
    </row>
    <row r="22" spans="1:20" x14ac:dyDescent="0.2">
      <c r="A22" s="1" t="s">
        <v>335</v>
      </c>
      <c r="B22" t="s">
        <v>321</v>
      </c>
      <c r="C22" t="s">
        <v>322</v>
      </c>
      <c r="D22" s="2">
        <v>1300</v>
      </c>
      <c r="E22" s="7" t="s">
        <v>1264</v>
      </c>
      <c r="F22" s="2">
        <v>650</v>
      </c>
      <c r="G22" s="2">
        <v>2140</v>
      </c>
      <c r="H22" s="2" t="s">
        <v>9</v>
      </c>
      <c r="I22" s="2" t="s">
        <v>4</v>
      </c>
      <c r="J22" s="42">
        <v>700.69999999999993</v>
      </c>
      <c r="L22" t="s">
        <v>167</v>
      </c>
      <c r="M22" t="s">
        <v>526</v>
      </c>
      <c r="O22" s="24"/>
      <c r="P22" s="24"/>
      <c r="R22" s="2">
        <v>977</v>
      </c>
      <c r="S22" s="24">
        <f t="shared" si="4"/>
        <v>700.69999999999993</v>
      </c>
      <c r="T22" s="2">
        <v>650</v>
      </c>
    </row>
    <row r="23" spans="1:20" x14ac:dyDescent="0.2">
      <c r="A23" s="1" t="s">
        <v>336</v>
      </c>
      <c r="B23" t="s">
        <v>321</v>
      </c>
      <c r="C23" t="s">
        <v>322</v>
      </c>
      <c r="D23" s="2">
        <v>1400</v>
      </c>
      <c r="E23" s="7" t="s">
        <v>1265</v>
      </c>
      <c r="F23" s="2">
        <v>700</v>
      </c>
      <c r="G23" s="2">
        <v>2140</v>
      </c>
      <c r="H23" s="2" t="s">
        <v>9</v>
      </c>
      <c r="I23" s="2" t="s">
        <v>4</v>
      </c>
      <c r="J23" s="42">
        <v>700.69999999999993</v>
      </c>
      <c r="K23" s="5" t="s">
        <v>22</v>
      </c>
      <c r="L23" t="s">
        <v>167</v>
      </c>
      <c r="M23" t="s">
        <v>526</v>
      </c>
      <c r="O23" s="24"/>
      <c r="P23" s="24"/>
      <c r="R23" s="2">
        <v>977</v>
      </c>
      <c r="S23" s="24">
        <f t="shared" si="4"/>
        <v>700.69999999999993</v>
      </c>
      <c r="T23" s="2">
        <v>700</v>
      </c>
    </row>
    <row r="24" spans="1:20" x14ac:dyDescent="0.2">
      <c r="A24" s="1" t="s">
        <v>337</v>
      </c>
      <c r="B24" t="s">
        <v>321</v>
      </c>
      <c r="C24" t="s">
        <v>322</v>
      </c>
      <c r="D24" s="2">
        <v>1500</v>
      </c>
      <c r="E24" s="7" t="s">
        <v>1266</v>
      </c>
      <c r="F24" s="2">
        <v>750</v>
      </c>
      <c r="G24" s="2">
        <v>2140</v>
      </c>
      <c r="H24" s="2" t="s">
        <v>9</v>
      </c>
      <c r="I24" s="2" t="s">
        <v>4</v>
      </c>
      <c r="J24" s="42">
        <v>700.69999999999993</v>
      </c>
      <c r="K24" s="5" t="s">
        <v>22</v>
      </c>
      <c r="L24" t="s">
        <v>167</v>
      </c>
      <c r="M24" t="s">
        <v>526</v>
      </c>
      <c r="O24" s="24"/>
      <c r="P24" s="24"/>
      <c r="R24" s="2">
        <v>977</v>
      </c>
      <c r="S24" s="24">
        <f t="shared" si="4"/>
        <v>700.69999999999993</v>
      </c>
      <c r="T24" s="2">
        <v>750</v>
      </c>
    </row>
    <row r="25" spans="1:20" x14ac:dyDescent="0.2">
      <c r="A25" s="1" t="s">
        <v>338</v>
      </c>
      <c r="B25" t="s">
        <v>321</v>
      </c>
      <c r="C25" t="s">
        <v>322</v>
      </c>
      <c r="D25" s="2">
        <v>1590</v>
      </c>
      <c r="E25" s="7" t="s">
        <v>1267</v>
      </c>
      <c r="F25" s="2">
        <v>600</v>
      </c>
      <c r="G25" s="2">
        <v>2140</v>
      </c>
      <c r="H25" s="2" t="s">
        <v>9</v>
      </c>
      <c r="I25" s="2" t="s">
        <v>4</v>
      </c>
      <c r="J25" s="42">
        <v>700.69999999999993</v>
      </c>
      <c r="K25" s="5" t="s">
        <v>22</v>
      </c>
      <c r="L25" t="s">
        <v>167</v>
      </c>
      <c r="M25" t="s">
        <v>526</v>
      </c>
      <c r="O25" s="24"/>
      <c r="P25" s="24"/>
      <c r="R25" s="2">
        <v>977</v>
      </c>
      <c r="S25" s="24">
        <f t="shared" si="4"/>
        <v>700.69999999999993</v>
      </c>
      <c r="T25" s="2">
        <v>990</v>
      </c>
    </row>
    <row r="26" spans="1:20" x14ac:dyDescent="0.2">
      <c r="A26" s="1" t="s">
        <v>339</v>
      </c>
      <c r="B26" t="s">
        <v>321</v>
      </c>
      <c r="C26" t="s">
        <v>322</v>
      </c>
      <c r="D26" s="2">
        <v>1600</v>
      </c>
      <c r="E26" s="7" t="s">
        <v>1263</v>
      </c>
      <c r="F26" s="2">
        <v>800</v>
      </c>
      <c r="G26" s="2">
        <v>2140</v>
      </c>
      <c r="H26" s="2" t="s">
        <v>9</v>
      </c>
      <c r="I26" s="2" t="s">
        <v>4</v>
      </c>
      <c r="J26" s="42">
        <v>682.49999999999989</v>
      </c>
      <c r="K26" s="5" t="s">
        <v>22</v>
      </c>
      <c r="L26" t="s">
        <v>167</v>
      </c>
      <c r="M26" t="s">
        <v>526</v>
      </c>
      <c r="O26" s="24"/>
      <c r="P26" s="24"/>
      <c r="R26" s="2">
        <v>951</v>
      </c>
      <c r="S26" s="24">
        <f t="shared" si="4"/>
        <v>682.49999999999989</v>
      </c>
      <c r="T26" s="2">
        <v>800</v>
      </c>
    </row>
    <row r="27" spans="1:20" x14ac:dyDescent="0.2">
      <c r="A27" s="1" t="s">
        <v>340</v>
      </c>
      <c r="B27" t="s">
        <v>321</v>
      </c>
      <c r="C27" t="s">
        <v>322</v>
      </c>
      <c r="D27" s="2">
        <v>1690</v>
      </c>
      <c r="E27" s="7" t="s">
        <v>1267</v>
      </c>
      <c r="F27" s="2">
        <v>700</v>
      </c>
      <c r="G27" s="2">
        <v>2140</v>
      </c>
      <c r="H27" s="2" t="s">
        <v>9</v>
      </c>
      <c r="I27" s="2" t="s">
        <v>4</v>
      </c>
      <c r="J27" s="42">
        <v>712.59999999999991</v>
      </c>
      <c r="K27" s="5" t="s">
        <v>22</v>
      </c>
      <c r="L27" t="s">
        <v>167</v>
      </c>
      <c r="M27" t="s">
        <v>526</v>
      </c>
      <c r="O27" s="24"/>
      <c r="P27" s="24"/>
      <c r="R27" s="2">
        <v>994</v>
      </c>
      <c r="S27" s="24">
        <f t="shared" si="4"/>
        <v>712.59999999999991</v>
      </c>
      <c r="T27" s="2">
        <v>990</v>
      </c>
    </row>
    <row r="28" spans="1:20" x14ac:dyDescent="0.2">
      <c r="A28" s="1" t="s">
        <v>341</v>
      </c>
      <c r="B28" t="s">
        <v>321</v>
      </c>
      <c r="C28" t="s">
        <v>322</v>
      </c>
      <c r="D28" s="2">
        <v>1780</v>
      </c>
      <c r="E28" s="7" t="s">
        <v>1268</v>
      </c>
      <c r="F28" s="2">
        <v>890</v>
      </c>
      <c r="G28" s="2">
        <v>2140</v>
      </c>
      <c r="H28" s="2" t="s">
        <v>9</v>
      </c>
      <c r="I28" s="2" t="s">
        <v>4</v>
      </c>
      <c r="J28" s="42">
        <v>712.59999999999991</v>
      </c>
      <c r="K28" s="5" t="s">
        <v>22</v>
      </c>
      <c r="L28" t="s">
        <v>167</v>
      </c>
      <c r="M28" t="s">
        <v>526</v>
      </c>
      <c r="O28" s="24"/>
      <c r="P28" s="24"/>
      <c r="R28" s="2">
        <v>994</v>
      </c>
      <c r="S28" s="24">
        <f t="shared" si="4"/>
        <v>712.59999999999991</v>
      </c>
      <c r="T28" s="2">
        <v>890</v>
      </c>
    </row>
    <row r="29" spans="1:20" x14ac:dyDescent="0.2">
      <c r="A29" s="1" t="s">
        <v>342</v>
      </c>
      <c r="B29" t="s">
        <v>321</v>
      </c>
      <c r="C29" t="s">
        <v>322</v>
      </c>
      <c r="D29" s="2">
        <v>1790</v>
      </c>
      <c r="E29" s="7" t="s">
        <v>1267</v>
      </c>
      <c r="F29" s="2">
        <v>800</v>
      </c>
      <c r="G29" s="2">
        <v>2140</v>
      </c>
      <c r="H29" s="2" t="s">
        <v>9</v>
      </c>
      <c r="I29" s="2" t="s">
        <v>4</v>
      </c>
      <c r="J29" s="42">
        <v>743.39999999999986</v>
      </c>
      <c r="K29" s="5" t="s">
        <v>22</v>
      </c>
      <c r="L29" t="s">
        <v>167</v>
      </c>
      <c r="M29" t="s">
        <v>526</v>
      </c>
      <c r="O29" s="24"/>
      <c r="P29" s="24"/>
      <c r="R29" s="2">
        <v>1038</v>
      </c>
      <c r="S29" s="24">
        <f t="shared" si="4"/>
        <v>743.39999999999986</v>
      </c>
      <c r="T29" s="2">
        <v>990</v>
      </c>
    </row>
    <row r="30" spans="1:20" x14ac:dyDescent="0.2">
      <c r="A30" s="1" t="s">
        <v>343</v>
      </c>
      <c r="B30" t="s">
        <v>321</v>
      </c>
      <c r="C30" t="s">
        <v>322</v>
      </c>
      <c r="D30" s="2">
        <v>1890</v>
      </c>
      <c r="E30" s="7" t="s">
        <v>1267</v>
      </c>
      <c r="F30" s="2">
        <v>900</v>
      </c>
      <c r="G30" s="2">
        <v>2140</v>
      </c>
      <c r="H30" s="2" t="s">
        <v>9</v>
      </c>
      <c r="I30" s="2" t="s">
        <v>4</v>
      </c>
      <c r="J30" s="42">
        <v>743.39999999999986</v>
      </c>
      <c r="K30" s="5" t="s">
        <v>22</v>
      </c>
      <c r="L30" t="s">
        <v>167</v>
      </c>
      <c r="M30" t="s">
        <v>526</v>
      </c>
      <c r="O30" s="24"/>
      <c r="P30" s="24"/>
      <c r="R30" s="2">
        <v>1038</v>
      </c>
      <c r="S30" s="24">
        <f t="shared" si="4"/>
        <v>743.39999999999986</v>
      </c>
      <c r="T30" s="2">
        <v>990</v>
      </c>
    </row>
    <row r="31" spans="1:20" x14ac:dyDescent="0.2">
      <c r="A31" s="1" t="s">
        <v>344</v>
      </c>
      <c r="B31" t="s">
        <v>321</v>
      </c>
      <c r="C31" t="s">
        <v>322</v>
      </c>
      <c r="D31" s="2">
        <v>1980</v>
      </c>
      <c r="E31" s="7" t="s">
        <v>1267</v>
      </c>
      <c r="F31" s="2">
        <v>990</v>
      </c>
      <c r="G31" s="2">
        <v>2140</v>
      </c>
      <c r="H31" s="2" t="s">
        <v>9</v>
      </c>
      <c r="I31" s="2" t="s">
        <v>4</v>
      </c>
      <c r="J31" s="42">
        <v>743.39999999999986</v>
      </c>
      <c r="K31" s="5" t="s">
        <v>22</v>
      </c>
      <c r="L31" t="s">
        <v>167</v>
      </c>
      <c r="M31" t="s">
        <v>526</v>
      </c>
      <c r="O31" s="24"/>
      <c r="P31" s="24"/>
      <c r="R31" s="2">
        <v>1038</v>
      </c>
      <c r="S31" s="24">
        <f t="shared" si="4"/>
        <v>743.39999999999986</v>
      </c>
      <c r="T31" s="2">
        <v>990</v>
      </c>
    </row>
    <row r="32" spans="1:20" x14ac:dyDescent="0.2">
      <c r="A32" s="1" t="s">
        <v>345</v>
      </c>
      <c r="B32" t="s">
        <v>321</v>
      </c>
      <c r="C32" t="s">
        <v>322</v>
      </c>
      <c r="D32" s="2" t="s">
        <v>11</v>
      </c>
      <c r="G32" s="2" t="s">
        <v>12</v>
      </c>
      <c r="H32" s="2" t="s">
        <v>2</v>
      </c>
      <c r="I32" s="2" t="s">
        <v>10</v>
      </c>
      <c r="J32" s="42">
        <v>496.19999999999993</v>
      </c>
      <c r="L32" t="s">
        <v>167</v>
      </c>
      <c r="M32" t="s">
        <v>526</v>
      </c>
      <c r="R32" s="2">
        <v>813</v>
      </c>
      <c r="S32" s="24">
        <f>IF(I32="Standard", R32*0.7, IF(I32="Sur mesure", R32*0.6, "Valeur non reconnue"))+8.4</f>
        <v>496.19999999999993</v>
      </c>
    </row>
    <row r="33" spans="1:19" x14ac:dyDescent="0.2">
      <c r="A33" s="1" t="s">
        <v>346</v>
      </c>
      <c r="B33" t="s">
        <v>321</v>
      </c>
      <c r="C33" t="s">
        <v>322</v>
      </c>
      <c r="D33" s="2" t="s">
        <v>11</v>
      </c>
      <c r="G33" s="2">
        <v>2050</v>
      </c>
      <c r="H33" s="2" t="s">
        <v>2</v>
      </c>
      <c r="I33" s="2" t="s">
        <v>10</v>
      </c>
      <c r="J33" s="42">
        <v>459.59999999999997</v>
      </c>
      <c r="L33" t="s">
        <v>167</v>
      </c>
      <c r="M33" t="s">
        <v>526</v>
      </c>
      <c r="R33" s="2">
        <v>752</v>
      </c>
      <c r="S33" s="24">
        <f t="shared" ref="S33:S60" si="5">IF(I33="Standard", R33*0.7, IF(I33="Sur mesure", R33*0.6, "Valeur non reconnue"))+8.4</f>
        <v>459.59999999999997</v>
      </c>
    </row>
    <row r="34" spans="1:19" x14ac:dyDescent="0.2">
      <c r="A34" s="1" t="s">
        <v>347</v>
      </c>
      <c r="B34" t="s">
        <v>321</v>
      </c>
      <c r="C34" t="s">
        <v>322</v>
      </c>
      <c r="D34" s="2" t="s">
        <v>11</v>
      </c>
      <c r="G34" s="2" t="s">
        <v>13</v>
      </c>
      <c r="H34" s="2" t="s">
        <v>2</v>
      </c>
      <c r="I34" s="2" t="s">
        <v>10</v>
      </c>
      <c r="J34" s="42">
        <v>510.59999999999997</v>
      </c>
      <c r="L34" t="s">
        <v>167</v>
      </c>
      <c r="M34" t="s">
        <v>526</v>
      </c>
      <c r="R34" s="2">
        <v>837</v>
      </c>
      <c r="S34" s="24">
        <f t="shared" si="5"/>
        <v>510.59999999999997</v>
      </c>
    </row>
    <row r="35" spans="1:19" x14ac:dyDescent="0.2">
      <c r="A35" s="1" t="s">
        <v>348</v>
      </c>
      <c r="B35" t="s">
        <v>321</v>
      </c>
      <c r="C35" t="s">
        <v>322</v>
      </c>
      <c r="D35" s="2" t="s">
        <v>11</v>
      </c>
      <c r="G35" s="2">
        <v>2140</v>
      </c>
      <c r="H35" s="2" t="s">
        <v>2</v>
      </c>
      <c r="I35" s="2" t="s">
        <v>10</v>
      </c>
      <c r="J35" s="42">
        <v>473.99999999999994</v>
      </c>
      <c r="L35" t="s">
        <v>167</v>
      </c>
      <c r="M35" t="s">
        <v>526</v>
      </c>
      <c r="R35" s="2">
        <v>776</v>
      </c>
      <c r="S35" s="24">
        <f t="shared" si="5"/>
        <v>473.99999999999994</v>
      </c>
    </row>
    <row r="36" spans="1:19" x14ac:dyDescent="0.2">
      <c r="A36" s="1" t="s">
        <v>349</v>
      </c>
      <c r="B36" t="s">
        <v>321</v>
      </c>
      <c r="C36" t="s">
        <v>322</v>
      </c>
      <c r="D36" s="2" t="s">
        <v>11</v>
      </c>
      <c r="G36" s="2" t="s">
        <v>14</v>
      </c>
      <c r="H36" s="2" t="s">
        <v>2</v>
      </c>
      <c r="I36" s="2" t="s">
        <v>10</v>
      </c>
      <c r="J36" s="42">
        <v>644.4</v>
      </c>
      <c r="L36" t="s">
        <v>167</v>
      </c>
      <c r="M36" t="s">
        <v>526</v>
      </c>
      <c r="R36" s="2">
        <v>1060</v>
      </c>
      <c r="S36" s="24">
        <f t="shared" si="5"/>
        <v>644.4</v>
      </c>
    </row>
    <row r="37" spans="1:19" x14ac:dyDescent="0.2">
      <c r="A37" s="1" t="s">
        <v>350</v>
      </c>
      <c r="B37" t="s">
        <v>321</v>
      </c>
      <c r="C37" t="s">
        <v>322</v>
      </c>
      <c r="D37" s="2" t="s">
        <v>11</v>
      </c>
      <c r="G37" s="2" t="s">
        <v>1300</v>
      </c>
      <c r="H37" s="2" t="s">
        <v>2</v>
      </c>
      <c r="I37" s="2" t="s">
        <v>10</v>
      </c>
      <c r="J37" s="42">
        <v>681</v>
      </c>
      <c r="L37" t="s">
        <v>167</v>
      </c>
      <c r="M37" t="s">
        <v>526</v>
      </c>
      <c r="R37" s="2">
        <v>1121</v>
      </c>
      <c r="S37" s="24">
        <f t="shared" si="5"/>
        <v>681</v>
      </c>
    </row>
    <row r="38" spans="1:19" x14ac:dyDescent="0.2">
      <c r="A38" s="1" t="s">
        <v>351</v>
      </c>
      <c r="B38" t="s">
        <v>321</v>
      </c>
      <c r="C38" t="s">
        <v>322</v>
      </c>
      <c r="D38" s="2" t="s">
        <v>17</v>
      </c>
      <c r="G38" s="2" t="s">
        <v>12</v>
      </c>
      <c r="H38" s="2" t="s">
        <v>2</v>
      </c>
      <c r="I38" s="2" t="s">
        <v>10</v>
      </c>
      <c r="J38" s="42">
        <v>515.4</v>
      </c>
      <c r="L38" t="s">
        <v>167</v>
      </c>
      <c r="M38" t="s">
        <v>526</v>
      </c>
      <c r="R38" s="2">
        <v>845</v>
      </c>
      <c r="S38" s="24">
        <f t="shared" si="5"/>
        <v>515.4</v>
      </c>
    </row>
    <row r="39" spans="1:19" x14ac:dyDescent="0.2">
      <c r="A39" s="1" t="s">
        <v>352</v>
      </c>
      <c r="B39" t="s">
        <v>321</v>
      </c>
      <c r="C39" t="s">
        <v>322</v>
      </c>
      <c r="D39" s="2" t="s">
        <v>17</v>
      </c>
      <c r="G39" s="2">
        <v>2050</v>
      </c>
      <c r="H39" s="2" t="s">
        <v>2</v>
      </c>
      <c r="I39" s="2" t="s">
        <v>10</v>
      </c>
      <c r="J39" s="42">
        <v>480.59999999999997</v>
      </c>
      <c r="L39" t="s">
        <v>167</v>
      </c>
      <c r="M39" t="s">
        <v>526</v>
      </c>
      <c r="R39" s="2">
        <v>787</v>
      </c>
      <c r="S39" s="24">
        <f t="shared" si="5"/>
        <v>480.59999999999997</v>
      </c>
    </row>
    <row r="40" spans="1:19" x14ac:dyDescent="0.2">
      <c r="A40" s="1" t="s">
        <v>353</v>
      </c>
      <c r="B40" t="s">
        <v>321</v>
      </c>
      <c r="C40" t="s">
        <v>322</v>
      </c>
      <c r="D40" s="2" t="s">
        <v>17</v>
      </c>
      <c r="G40" s="2" t="s">
        <v>13</v>
      </c>
      <c r="H40" s="2" t="s">
        <v>2</v>
      </c>
      <c r="I40" s="2" t="s">
        <v>10</v>
      </c>
      <c r="J40" s="42">
        <v>533.4</v>
      </c>
      <c r="L40" t="s">
        <v>167</v>
      </c>
      <c r="M40" t="s">
        <v>526</v>
      </c>
      <c r="R40" s="2">
        <v>875</v>
      </c>
      <c r="S40" s="24">
        <f t="shared" si="5"/>
        <v>533.4</v>
      </c>
    </row>
    <row r="41" spans="1:19" x14ac:dyDescent="0.2">
      <c r="A41" s="1" t="s">
        <v>354</v>
      </c>
      <c r="B41" t="s">
        <v>321</v>
      </c>
      <c r="C41" t="s">
        <v>322</v>
      </c>
      <c r="D41" s="2" t="s">
        <v>17</v>
      </c>
      <c r="G41" s="2">
        <v>2140</v>
      </c>
      <c r="H41" s="2" t="s">
        <v>2</v>
      </c>
      <c r="I41" s="2" t="s">
        <v>10</v>
      </c>
      <c r="J41" s="42">
        <v>500.99999999999994</v>
      </c>
      <c r="L41" t="s">
        <v>167</v>
      </c>
      <c r="M41" t="s">
        <v>526</v>
      </c>
      <c r="R41" s="2">
        <v>821</v>
      </c>
      <c r="S41" s="24">
        <f t="shared" si="5"/>
        <v>500.99999999999994</v>
      </c>
    </row>
    <row r="42" spans="1:19" x14ac:dyDescent="0.2">
      <c r="A42" s="1" t="s">
        <v>355</v>
      </c>
      <c r="B42" t="s">
        <v>321</v>
      </c>
      <c r="C42" t="s">
        <v>322</v>
      </c>
      <c r="D42" s="2" t="s">
        <v>17</v>
      </c>
      <c r="G42" s="2" t="s">
        <v>14</v>
      </c>
      <c r="H42" s="2" t="s">
        <v>2</v>
      </c>
      <c r="I42" s="2" t="s">
        <v>10</v>
      </c>
      <c r="J42" s="42">
        <v>644.4</v>
      </c>
      <c r="L42" t="s">
        <v>167</v>
      </c>
      <c r="M42" t="s">
        <v>526</v>
      </c>
      <c r="R42" s="2">
        <v>1060</v>
      </c>
      <c r="S42" s="24">
        <f t="shared" si="5"/>
        <v>644.4</v>
      </c>
    </row>
    <row r="43" spans="1:19" x14ac:dyDescent="0.2">
      <c r="A43" s="1" t="s">
        <v>356</v>
      </c>
      <c r="B43" t="s">
        <v>321</v>
      </c>
      <c r="C43" t="s">
        <v>322</v>
      </c>
      <c r="D43" s="2" t="s">
        <v>18</v>
      </c>
      <c r="G43" s="2" t="s">
        <v>12</v>
      </c>
      <c r="H43" s="2" t="s">
        <v>2</v>
      </c>
      <c r="I43" s="2" t="s">
        <v>10</v>
      </c>
      <c r="J43" s="42">
        <v>533.4</v>
      </c>
      <c r="L43" t="s">
        <v>167</v>
      </c>
      <c r="M43" t="s">
        <v>526</v>
      </c>
      <c r="R43" s="2">
        <v>875</v>
      </c>
      <c r="S43" s="24">
        <f t="shared" si="5"/>
        <v>533.4</v>
      </c>
    </row>
    <row r="44" spans="1:19" x14ac:dyDescent="0.2">
      <c r="A44" s="1" t="s">
        <v>357</v>
      </c>
      <c r="B44" t="s">
        <v>321</v>
      </c>
      <c r="C44" t="s">
        <v>322</v>
      </c>
      <c r="D44" s="2" t="s">
        <v>18</v>
      </c>
      <c r="G44" s="2">
        <v>2050</v>
      </c>
      <c r="H44" s="2" t="s">
        <v>2</v>
      </c>
      <c r="I44" s="2" t="s">
        <v>10</v>
      </c>
      <c r="J44" s="42">
        <v>502.19999999999993</v>
      </c>
      <c r="L44" t="s">
        <v>167</v>
      </c>
      <c r="M44" t="s">
        <v>526</v>
      </c>
      <c r="R44" s="2">
        <v>823</v>
      </c>
      <c r="S44" s="24">
        <f t="shared" si="5"/>
        <v>502.19999999999993</v>
      </c>
    </row>
    <row r="45" spans="1:19" x14ac:dyDescent="0.2">
      <c r="A45" s="1" t="s">
        <v>358</v>
      </c>
      <c r="B45" t="s">
        <v>321</v>
      </c>
      <c r="C45" t="s">
        <v>322</v>
      </c>
      <c r="D45" s="2" t="s">
        <v>18</v>
      </c>
      <c r="G45" s="2" t="s">
        <v>13</v>
      </c>
      <c r="H45" s="2" t="s">
        <v>2</v>
      </c>
      <c r="I45" s="2" t="s">
        <v>10</v>
      </c>
      <c r="J45" s="42">
        <v>555</v>
      </c>
      <c r="L45" t="s">
        <v>167</v>
      </c>
      <c r="M45" t="s">
        <v>526</v>
      </c>
      <c r="R45" s="2">
        <v>911</v>
      </c>
      <c r="S45" s="24">
        <f t="shared" si="5"/>
        <v>555</v>
      </c>
    </row>
    <row r="46" spans="1:19" x14ac:dyDescent="0.2">
      <c r="A46" s="1" t="s">
        <v>359</v>
      </c>
      <c r="B46" t="s">
        <v>321</v>
      </c>
      <c r="C46" t="s">
        <v>322</v>
      </c>
      <c r="D46" s="2" t="s">
        <v>18</v>
      </c>
      <c r="G46" s="2">
        <v>2140</v>
      </c>
      <c r="H46" s="2" t="s">
        <v>2</v>
      </c>
      <c r="I46" s="2" t="s">
        <v>10</v>
      </c>
      <c r="J46" s="42">
        <v>515.4</v>
      </c>
      <c r="L46" t="s">
        <v>167</v>
      </c>
      <c r="M46" t="s">
        <v>526</v>
      </c>
      <c r="R46" s="2">
        <v>845</v>
      </c>
      <c r="S46" s="24">
        <f t="shared" si="5"/>
        <v>515.4</v>
      </c>
    </row>
    <row r="47" spans="1:19" x14ac:dyDescent="0.2">
      <c r="A47" s="1" t="s">
        <v>360</v>
      </c>
      <c r="B47" t="s">
        <v>321</v>
      </c>
      <c r="C47" t="s">
        <v>322</v>
      </c>
      <c r="D47" s="2" t="s">
        <v>18</v>
      </c>
      <c r="G47" s="2" t="s">
        <v>14</v>
      </c>
      <c r="H47" s="2" t="s">
        <v>2</v>
      </c>
      <c r="I47" s="2" t="s">
        <v>10</v>
      </c>
      <c r="J47" s="42">
        <v>714.59999999999991</v>
      </c>
      <c r="L47" t="s">
        <v>167</v>
      </c>
      <c r="M47" t="s">
        <v>526</v>
      </c>
      <c r="R47" s="2">
        <v>1177</v>
      </c>
      <c r="S47" s="24">
        <f t="shared" si="5"/>
        <v>714.59999999999991</v>
      </c>
    </row>
    <row r="48" spans="1:19" x14ac:dyDescent="0.2">
      <c r="A48" s="1" t="s">
        <v>361</v>
      </c>
      <c r="B48" t="s">
        <v>321</v>
      </c>
      <c r="C48" t="s">
        <v>322</v>
      </c>
      <c r="D48" s="2" t="s">
        <v>18</v>
      </c>
      <c r="G48" s="2" t="s">
        <v>1300</v>
      </c>
      <c r="H48" s="2" t="s">
        <v>2</v>
      </c>
      <c r="I48" s="2" t="s">
        <v>10</v>
      </c>
      <c r="J48" s="42">
        <v>750.59999999999991</v>
      </c>
      <c r="L48" t="s">
        <v>167</v>
      </c>
      <c r="M48" t="s">
        <v>526</v>
      </c>
      <c r="R48" s="2">
        <v>1237</v>
      </c>
      <c r="S48" s="24">
        <f t="shared" si="5"/>
        <v>750.59999999999991</v>
      </c>
    </row>
    <row r="49" spans="1:22" x14ac:dyDescent="0.2">
      <c r="A49" s="1" t="s">
        <v>362</v>
      </c>
      <c r="B49" t="s">
        <v>321</v>
      </c>
      <c r="C49" t="s">
        <v>322</v>
      </c>
      <c r="D49" s="2" t="s">
        <v>19</v>
      </c>
      <c r="G49" s="2" t="s">
        <v>12</v>
      </c>
      <c r="H49" s="2" t="s">
        <v>2</v>
      </c>
      <c r="I49" s="2" t="s">
        <v>10</v>
      </c>
      <c r="J49" s="42">
        <v>587.4</v>
      </c>
      <c r="L49" t="s">
        <v>167</v>
      </c>
      <c r="M49" t="s">
        <v>526</v>
      </c>
      <c r="R49" s="2">
        <v>965</v>
      </c>
      <c r="S49" s="24">
        <f t="shared" si="5"/>
        <v>587.4</v>
      </c>
    </row>
    <row r="50" spans="1:22" x14ac:dyDescent="0.2">
      <c r="A50" s="1" t="s">
        <v>363</v>
      </c>
      <c r="B50" t="s">
        <v>321</v>
      </c>
      <c r="C50" t="s">
        <v>322</v>
      </c>
      <c r="D50" s="2" t="s">
        <v>19</v>
      </c>
      <c r="G50" s="2">
        <v>2050</v>
      </c>
      <c r="H50" s="2" t="s">
        <v>2</v>
      </c>
      <c r="I50" s="2" t="s">
        <v>10</v>
      </c>
      <c r="J50" s="42">
        <v>558</v>
      </c>
      <c r="L50" t="s">
        <v>167</v>
      </c>
      <c r="M50" t="s">
        <v>526</v>
      </c>
      <c r="R50" s="2">
        <v>916</v>
      </c>
      <c r="S50" s="24">
        <f t="shared" si="5"/>
        <v>558</v>
      </c>
    </row>
    <row r="51" spans="1:22" x14ac:dyDescent="0.2">
      <c r="A51" s="1" t="s">
        <v>364</v>
      </c>
      <c r="B51" t="s">
        <v>321</v>
      </c>
      <c r="C51" t="s">
        <v>322</v>
      </c>
      <c r="D51" s="2" t="s">
        <v>19</v>
      </c>
      <c r="G51" s="2" t="s">
        <v>13</v>
      </c>
      <c r="H51" s="2" t="s">
        <v>2</v>
      </c>
      <c r="I51" s="2" t="s">
        <v>10</v>
      </c>
      <c r="J51" s="42">
        <v>609.59999999999991</v>
      </c>
      <c r="L51" t="s">
        <v>167</v>
      </c>
      <c r="M51" t="s">
        <v>526</v>
      </c>
      <c r="R51" s="2">
        <v>1002</v>
      </c>
      <c r="S51" s="24">
        <f t="shared" si="5"/>
        <v>609.59999999999991</v>
      </c>
    </row>
    <row r="52" spans="1:22" x14ac:dyDescent="0.2">
      <c r="A52" s="1" t="s">
        <v>365</v>
      </c>
      <c r="B52" t="s">
        <v>321</v>
      </c>
      <c r="C52" t="s">
        <v>322</v>
      </c>
      <c r="D52" s="2" t="s">
        <v>19</v>
      </c>
      <c r="G52" s="2">
        <v>2140</v>
      </c>
      <c r="H52" s="2" t="s">
        <v>2</v>
      </c>
      <c r="I52" s="2" t="s">
        <v>10</v>
      </c>
      <c r="J52" s="42">
        <v>580.79999999999995</v>
      </c>
      <c r="L52" t="s">
        <v>167</v>
      </c>
      <c r="M52" t="s">
        <v>526</v>
      </c>
      <c r="R52" s="2">
        <v>954</v>
      </c>
      <c r="S52" s="24">
        <f t="shared" si="5"/>
        <v>580.79999999999995</v>
      </c>
    </row>
    <row r="53" spans="1:22" x14ac:dyDescent="0.2">
      <c r="A53" s="1" t="s">
        <v>366</v>
      </c>
      <c r="B53" t="s">
        <v>321</v>
      </c>
      <c r="C53" t="s">
        <v>322</v>
      </c>
      <c r="D53" s="2" t="s">
        <v>19</v>
      </c>
      <c r="G53" s="2" t="s">
        <v>14</v>
      </c>
      <c r="H53" s="2" t="s">
        <v>2</v>
      </c>
      <c r="I53" s="2" t="s">
        <v>10</v>
      </c>
      <c r="J53" s="42">
        <v>714.59999999999991</v>
      </c>
      <c r="L53" t="s">
        <v>167</v>
      </c>
      <c r="M53" t="s">
        <v>526</v>
      </c>
      <c r="R53" s="2">
        <v>1177</v>
      </c>
      <c r="S53" s="24">
        <f t="shared" si="5"/>
        <v>714.59999999999991</v>
      </c>
    </row>
    <row r="54" spans="1:22" x14ac:dyDescent="0.2">
      <c r="A54" s="1" t="s">
        <v>367</v>
      </c>
      <c r="B54" t="s">
        <v>321</v>
      </c>
      <c r="C54" t="s">
        <v>322</v>
      </c>
      <c r="D54" s="2" t="s">
        <v>19</v>
      </c>
      <c r="G54" s="2" t="s">
        <v>1300</v>
      </c>
      <c r="H54" s="2" t="s">
        <v>2</v>
      </c>
      <c r="I54" s="2" t="s">
        <v>10</v>
      </c>
      <c r="J54" s="42">
        <v>750.59999999999991</v>
      </c>
      <c r="L54" t="s">
        <v>167</v>
      </c>
      <c r="M54" t="s">
        <v>526</v>
      </c>
      <c r="R54" s="2">
        <v>1237</v>
      </c>
      <c r="S54" s="24">
        <f t="shared" si="5"/>
        <v>750.59999999999991</v>
      </c>
    </row>
    <row r="55" spans="1:22" x14ac:dyDescent="0.2">
      <c r="A55" s="1" t="s">
        <v>368</v>
      </c>
      <c r="B55" t="s">
        <v>321</v>
      </c>
      <c r="C55" t="s">
        <v>322</v>
      </c>
      <c r="D55" s="2" t="s">
        <v>1302</v>
      </c>
      <c r="G55" s="2" t="s">
        <v>12</v>
      </c>
      <c r="H55" s="2" t="s">
        <v>2</v>
      </c>
      <c r="I55" s="2" t="s">
        <v>10</v>
      </c>
      <c r="J55" s="42">
        <v>628.79999999999995</v>
      </c>
      <c r="L55" t="s">
        <v>167</v>
      </c>
      <c r="M55" t="s">
        <v>526</v>
      </c>
      <c r="R55" s="2">
        <v>1034</v>
      </c>
      <c r="S55" s="24">
        <f t="shared" si="5"/>
        <v>628.79999999999995</v>
      </c>
    </row>
    <row r="56" spans="1:22" x14ac:dyDescent="0.2">
      <c r="A56" s="1" t="s">
        <v>369</v>
      </c>
      <c r="B56" t="s">
        <v>321</v>
      </c>
      <c r="C56" t="s">
        <v>322</v>
      </c>
      <c r="D56" s="2" t="s">
        <v>1302</v>
      </c>
      <c r="G56" s="2">
        <v>2050</v>
      </c>
      <c r="H56" s="2" t="s">
        <v>2</v>
      </c>
      <c r="I56" s="2" t="s">
        <v>10</v>
      </c>
      <c r="J56" s="42">
        <v>600.59999999999991</v>
      </c>
      <c r="L56" t="s">
        <v>167</v>
      </c>
      <c r="M56" t="s">
        <v>526</v>
      </c>
      <c r="R56" s="2">
        <v>987</v>
      </c>
      <c r="S56" s="24">
        <f t="shared" si="5"/>
        <v>600.59999999999991</v>
      </c>
    </row>
    <row r="57" spans="1:22" x14ac:dyDescent="0.2">
      <c r="A57" s="1" t="s">
        <v>370</v>
      </c>
      <c r="B57" t="s">
        <v>321</v>
      </c>
      <c r="C57" t="s">
        <v>322</v>
      </c>
      <c r="D57" s="2" t="s">
        <v>1302</v>
      </c>
      <c r="G57" s="2" t="s">
        <v>13</v>
      </c>
      <c r="H57" s="2" t="s">
        <v>2</v>
      </c>
      <c r="I57" s="2" t="s">
        <v>10</v>
      </c>
      <c r="J57" s="42">
        <v>651.59999999999991</v>
      </c>
      <c r="L57" t="s">
        <v>167</v>
      </c>
      <c r="M57" t="s">
        <v>526</v>
      </c>
      <c r="R57" s="2">
        <v>1072</v>
      </c>
      <c r="S57" s="24">
        <f t="shared" si="5"/>
        <v>651.59999999999991</v>
      </c>
    </row>
    <row r="58" spans="1:22" x14ac:dyDescent="0.2">
      <c r="A58" s="1" t="s">
        <v>371</v>
      </c>
      <c r="B58" t="s">
        <v>321</v>
      </c>
      <c r="C58" t="s">
        <v>322</v>
      </c>
      <c r="D58" s="2" t="s">
        <v>1302</v>
      </c>
      <c r="G58" s="2">
        <v>2140</v>
      </c>
      <c r="H58" s="2" t="s">
        <v>2</v>
      </c>
      <c r="I58" s="2" t="s">
        <v>10</v>
      </c>
      <c r="J58" s="42">
        <v>624.59999999999991</v>
      </c>
      <c r="L58" t="s">
        <v>167</v>
      </c>
      <c r="M58" t="s">
        <v>526</v>
      </c>
      <c r="R58" s="2">
        <v>1027</v>
      </c>
      <c r="S58" s="24">
        <f t="shared" si="5"/>
        <v>624.59999999999991</v>
      </c>
    </row>
    <row r="59" spans="1:22" x14ac:dyDescent="0.2">
      <c r="A59" s="1" t="s">
        <v>372</v>
      </c>
      <c r="B59" t="s">
        <v>321</v>
      </c>
      <c r="C59" t="s">
        <v>322</v>
      </c>
      <c r="D59" s="2" t="s">
        <v>1302</v>
      </c>
      <c r="G59" s="2" t="s">
        <v>14</v>
      </c>
      <c r="H59" s="2" t="s">
        <v>2</v>
      </c>
      <c r="I59" s="2" t="s">
        <v>10</v>
      </c>
      <c r="J59" s="42">
        <v>777.59999999999991</v>
      </c>
      <c r="L59" t="s">
        <v>167</v>
      </c>
      <c r="M59" t="s">
        <v>526</v>
      </c>
      <c r="R59" s="2">
        <v>1282</v>
      </c>
      <c r="S59" s="24">
        <f t="shared" si="5"/>
        <v>777.59999999999991</v>
      </c>
    </row>
    <row r="60" spans="1:22" s="45" customFormat="1" x14ac:dyDescent="0.2">
      <c r="A60" s="68" t="s">
        <v>373</v>
      </c>
      <c r="B60" s="45" t="s">
        <v>321</v>
      </c>
      <c r="C60" s="45" t="s">
        <v>322</v>
      </c>
      <c r="D60" s="69" t="s">
        <v>1302</v>
      </c>
      <c r="G60" s="69" t="s">
        <v>1300</v>
      </c>
      <c r="H60" s="69" t="s">
        <v>2</v>
      </c>
      <c r="I60" s="69" t="s">
        <v>10</v>
      </c>
      <c r="J60" s="73">
        <v>889.8</v>
      </c>
      <c r="L60" s="45" t="s">
        <v>167</v>
      </c>
      <c r="M60" s="45" t="s">
        <v>526</v>
      </c>
      <c r="R60" s="69">
        <v>1469</v>
      </c>
      <c r="S60" s="24">
        <f t="shared" si="5"/>
        <v>889.8</v>
      </c>
      <c r="U60" s="48"/>
      <c r="V60" s="48"/>
    </row>
    <row r="61" spans="1:22" x14ac:dyDescent="0.2">
      <c r="A61" s="1" t="s">
        <v>247</v>
      </c>
      <c r="B61" t="s">
        <v>321</v>
      </c>
      <c r="C61" t="s">
        <v>322</v>
      </c>
      <c r="D61" s="2" t="s">
        <v>23</v>
      </c>
      <c r="E61" s="2" t="s">
        <v>11</v>
      </c>
      <c r="F61" s="6"/>
      <c r="G61" s="2" t="s">
        <v>12</v>
      </c>
      <c r="H61" s="2" t="s">
        <v>9</v>
      </c>
      <c r="I61" s="2" t="s">
        <v>10</v>
      </c>
      <c r="J61" s="42">
        <v>1019.3999999999999</v>
      </c>
      <c r="L61" t="s">
        <v>167</v>
      </c>
      <c r="M61" t="s">
        <v>526</v>
      </c>
      <c r="Q61" s="45"/>
      <c r="R61" s="2">
        <v>1671</v>
      </c>
      <c r="S61" s="24">
        <f>IF(I61="Standard", R61*0.7, IF(I61="Sur mesure", R61*0.6, "Valeur non reconnue"))+16.8</f>
        <v>1019.3999999999999</v>
      </c>
      <c r="T61" s="2" t="s">
        <v>1234</v>
      </c>
    </row>
    <row r="62" spans="1:22" x14ac:dyDescent="0.2">
      <c r="A62" s="1" t="s">
        <v>248</v>
      </c>
      <c r="B62" t="s">
        <v>321</v>
      </c>
      <c r="C62" t="s">
        <v>322</v>
      </c>
      <c r="D62" s="2" t="s">
        <v>23</v>
      </c>
      <c r="E62" s="2" t="s">
        <v>11</v>
      </c>
      <c r="F62" s="6"/>
      <c r="G62" s="2" t="s">
        <v>1313</v>
      </c>
      <c r="H62" s="2" t="s">
        <v>9</v>
      </c>
      <c r="I62" s="2" t="s">
        <v>10</v>
      </c>
      <c r="J62" s="42">
        <v>977.39999999999986</v>
      </c>
      <c r="L62" t="s">
        <v>167</v>
      </c>
      <c r="M62" t="s">
        <v>526</v>
      </c>
      <c r="R62" s="2">
        <v>1601</v>
      </c>
      <c r="S62" s="24">
        <f t="shared" ref="S62:S125" si="6">IF(I62="Standard", R62*0.7, IF(I62="Sur mesure", R62*0.6, "Valeur non reconnue"))+16.8</f>
        <v>977.39999999999986</v>
      </c>
      <c r="T62" s="2" t="s">
        <v>1234</v>
      </c>
    </row>
    <row r="63" spans="1:22" x14ac:dyDescent="0.2">
      <c r="A63" s="1" t="s">
        <v>249</v>
      </c>
      <c r="B63" t="s">
        <v>321</v>
      </c>
      <c r="C63" t="s">
        <v>322</v>
      </c>
      <c r="D63" s="2" t="s">
        <v>23</v>
      </c>
      <c r="E63" s="2" t="s">
        <v>11</v>
      </c>
      <c r="F63" s="6"/>
      <c r="G63" s="2" t="s">
        <v>13</v>
      </c>
      <c r="H63" s="2" t="s">
        <v>9</v>
      </c>
      <c r="I63" s="2" t="s">
        <v>10</v>
      </c>
      <c r="J63" s="42">
        <v>1047</v>
      </c>
      <c r="L63" t="s">
        <v>167</v>
      </c>
      <c r="M63" t="s">
        <v>526</v>
      </c>
      <c r="R63" s="2">
        <v>1717</v>
      </c>
      <c r="S63" s="24">
        <f t="shared" si="6"/>
        <v>1047</v>
      </c>
      <c r="T63" s="2" t="s">
        <v>1234</v>
      </c>
    </row>
    <row r="64" spans="1:22" x14ac:dyDescent="0.2">
      <c r="A64" s="1" t="s">
        <v>250</v>
      </c>
      <c r="B64" t="s">
        <v>321</v>
      </c>
      <c r="C64" t="s">
        <v>322</v>
      </c>
      <c r="D64" s="2" t="s">
        <v>23</v>
      </c>
      <c r="E64" s="2" t="s">
        <v>11</v>
      </c>
      <c r="F64" s="6"/>
      <c r="G64" s="2" t="s">
        <v>1314</v>
      </c>
      <c r="H64" s="2" t="s">
        <v>9</v>
      </c>
      <c r="I64" s="2" t="s">
        <v>10</v>
      </c>
      <c r="J64" s="42">
        <v>1003.1999999999999</v>
      </c>
      <c r="L64" t="s">
        <v>167</v>
      </c>
      <c r="M64" t="s">
        <v>526</v>
      </c>
      <c r="R64" s="2">
        <v>1644</v>
      </c>
      <c r="S64" s="24">
        <f t="shared" si="6"/>
        <v>1003.1999999999999</v>
      </c>
      <c r="T64" s="2" t="s">
        <v>1234</v>
      </c>
    </row>
    <row r="65" spans="1:20" x14ac:dyDescent="0.2">
      <c r="A65" s="1" t="s">
        <v>251</v>
      </c>
      <c r="B65" t="s">
        <v>321</v>
      </c>
      <c r="C65" t="s">
        <v>322</v>
      </c>
      <c r="D65" s="2" t="s">
        <v>23</v>
      </c>
      <c r="E65" s="2" t="s">
        <v>11</v>
      </c>
      <c r="F65" s="6"/>
      <c r="G65" s="2" t="s">
        <v>14</v>
      </c>
      <c r="H65" s="2" t="s">
        <v>9</v>
      </c>
      <c r="I65" s="2" t="s">
        <v>10</v>
      </c>
      <c r="J65" s="42">
        <v>1182.5999999999999</v>
      </c>
      <c r="L65" t="s">
        <v>167</v>
      </c>
      <c r="M65" t="s">
        <v>526</v>
      </c>
      <c r="R65" s="2">
        <v>1943</v>
      </c>
      <c r="S65" s="24">
        <f t="shared" si="6"/>
        <v>1182.5999999999999</v>
      </c>
      <c r="T65" s="2" t="s">
        <v>1234</v>
      </c>
    </row>
    <row r="66" spans="1:20" x14ac:dyDescent="0.2">
      <c r="A66" s="1" t="s">
        <v>252</v>
      </c>
      <c r="B66" t="s">
        <v>321</v>
      </c>
      <c r="C66" t="s">
        <v>322</v>
      </c>
      <c r="D66" s="2" t="s">
        <v>23</v>
      </c>
      <c r="E66" s="2" t="s">
        <v>11</v>
      </c>
      <c r="F66" s="6"/>
      <c r="G66" s="2" t="s">
        <v>1304</v>
      </c>
      <c r="H66" s="2" t="s">
        <v>9</v>
      </c>
      <c r="I66" s="2" t="s">
        <v>10</v>
      </c>
      <c r="J66" s="42">
        <v>1233</v>
      </c>
      <c r="L66" t="s">
        <v>167</v>
      </c>
      <c r="M66" t="s">
        <v>526</v>
      </c>
      <c r="R66" s="2">
        <v>2027</v>
      </c>
      <c r="S66" s="24">
        <f t="shared" si="6"/>
        <v>1233</v>
      </c>
      <c r="T66" s="2" t="s">
        <v>1234</v>
      </c>
    </row>
    <row r="67" spans="1:20" x14ac:dyDescent="0.2">
      <c r="A67" s="1" t="s">
        <v>253</v>
      </c>
      <c r="B67" t="s">
        <v>321</v>
      </c>
      <c r="C67" t="s">
        <v>322</v>
      </c>
      <c r="D67" s="2" t="s">
        <v>24</v>
      </c>
      <c r="E67" s="2" t="s">
        <v>1254</v>
      </c>
      <c r="F67" s="6"/>
      <c r="G67" s="2" t="s">
        <v>12</v>
      </c>
      <c r="H67" s="2" t="s">
        <v>9</v>
      </c>
      <c r="I67" s="2" t="s">
        <v>10</v>
      </c>
      <c r="J67" s="42">
        <v>1042.1999999999998</v>
      </c>
      <c r="L67" t="s">
        <v>167</v>
      </c>
      <c r="M67" t="s">
        <v>526</v>
      </c>
      <c r="R67" s="2">
        <v>1709</v>
      </c>
      <c r="S67" s="24">
        <f t="shared" si="6"/>
        <v>1042.1999999999998</v>
      </c>
      <c r="T67" s="2" t="s">
        <v>1235</v>
      </c>
    </row>
    <row r="68" spans="1:20" x14ac:dyDescent="0.2">
      <c r="A68" s="1" t="s">
        <v>254</v>
      </c>
      <c r="B68" t="s">
        <v>321</v>
      </c>
      <c r="C68" t="s">
        <v>322</v>
      </c>
      <c r="D68" s="2" t="s">
        <v>24</v>
      </c>
      <c r="E68" s="2" t="s">
        <v>1254</v>
      </c>
      <c r="F68" s="6"/>
      <c r="G68" s="2" t="s">
        <v>1313</v>
      </c>
      <c r="H68" s="2" t="s">
        <v>9</v>
      </c>
      <c r="I68" s="2" t="s">
        <v>10</v>
      </c>
      <c r="J68" s="42">
        <v>995.39999999999986</v>
      </c>
      <c r="L68" t="s">
        <v>167</v>
      </c>
      <c r="M68" t="s">
        <v>526</v>
      </c>
      <c r="R68" s="2">
        <v>1631</v>
      </c>
      <c r="S68" s="24">
        <f t="shared" si="6"/>
        <v>995.39999999999986</v>
      </c>
      <c r="T68" s="2" t="s">
        <v>1235</v>
      </c>
    </row>
    <row r="69" spans="1:20" x14ac:dyDescent="0.2">
      <c r="A69" s="1" t="s">
        <v>255</v>
      </c>
      <c r="B69" t="s">
        <v>321</v>
      </c>
      <c r="C69" t="s">
        <v>322</v>
      </c>
      <c r="D69" s="2" t="s">
        <v>24</v>
      </c>
      <c r="E69" s="2" t="s">
        <v>1254</v>
      </c>
      <c r="F69" s="6"/>
      <c r="G69" s="2" t="s">
        <v>13</v>
      </c>
      <c r="H69" s="2" t="s">
        <v>9</v>
      </c>
      <c r="I69" s="2" t="s">
        <v>10</v>
      </c>
      <c r="J69" s="42">
        <v>1068.5999999999999</v>
      </c>
      <c r="L69" t="s">
        <v>167</v>
      </c>
      <c r="M69" t="s">
        <v>526</v>
      </c>
      <c r="R69" s="2">
        <v>1753</v>
      </c>
      <c r="S69" s="24">
        <f t="shared" si="6"/>
        <v>1068.5999999999999</v>
      </c>
      <c r="T69" s="2" t="s">
        <v>1235</v>
      </c>
    </row>
    <row r="70" spans="1:20" x14ac:dyDescent="0.2">
      <c r="A70" s="1" t="s">
        <v>256</v>
      </c>
      <c r="B70" t="s">
        <v>321</v>
      </c>
      <c r="C70" t="s">
        <v>322</v>
      </c>
      <c r="D70" s="2" t="s">
        <v>24</v>
      </c>
      <c r="E70" s="2" t="s">
        <v>1254</v>
      </c>
      <c r="F70" s="6"/>
      <c r="G70" s="2" t="s">
        <v>1314</v>
      </c>
      <c r="H70" s="2" t="s">
        <v>9</v>
      </c>
      <c r="I70" s="2" t="s">
        <v>10</v>
      </c>
      <c r="J70" s="42">
        <v>1025.3999999999999</v>
      </c>
      <c r="L70" t="s">
        <v>167</v>
      </c>
      <c r="M70" t="s">
        <v>526</v>
      </c>
      <c r="R70" s="2">
        <v>1681</v>
      </c>
      <c r="S70" s="24">
        <f t="shared" si="6"/>
        <v>1025.3999999999999</v>
      </c>
      <c r="T70" s="2" t="s">
        <v>1235</v>
      </c>
    </row>
    <row r="71" spans="1:20" x14ac:dyDescent="0.2">
      <c r="A71" s="1" t="s">
        <v>257</v>
      </c>
      <c r="B71" t="s">
        <v>321</v>
      </c>
      <c r="C71" t="s">
        <v>322</v>
      </c>
      <c r="D71" s="2" t="s">
        <v>24</v>
      </c>
      <c r="E71" s="2" t="s">
        <v>1254</v>
      </c>
      <c r="F71" s="6"/>
      <c r="G71" s="2" t="s">
        <v>14</v>
      </c>
      <c r="H71" s="2" t="s">
        <v>9</v>
      </c>
      <c r="I71" s="2" t="s">
        <v>10</v>
      </c>
      <c r="J71" s="42">
        <v>1252.1999999999998</v>
      </c>
      <c r="L71" t="s">
        <v>167</v>
      </c>
      <c r="M71" t="s">
        <v>526</v>
      </c>
      <c r="R71" s="2">
        <v>2059</v>
      </c>
      <c r="S71" s="24">
        <f t="shared" si="6"/>
        <v>1252.1999999999998</v>
      </c>
      <c r="T71" s="2" t="s">
        <v>1235</v>
      </c>
    </row>
    <row r="72" spans="1:20" x14ac:dyDescent="0.2">
      <c r="A72" s="1" t="s">
        <v>258</v>
      </c>
      <c r="B72" t="s">
        <v>321</v>
      </c>
      <c r="C72" t="s">
        <v>322</v>
      </c>
      <c r="D72" s="2" t="s">
        <v>24</v>
      </c>
      <c r="E72" s="2" t="s">
        <v>1254</v>
      </c>
      <c r="F72" s="6"/>
      <c r="G72" s="2" t="s">
        <v>1304</v>
      </c>
      <c r="H72" s="2" t="s">
        <v>9</v>
      </c>
      <c r="I72" s="2" t="s">
        <v>10</v>
      </c>
      <c r="J72" s="42">
        <v>1304.3999999999999</v>
      </c>
      <c r="L72" t="s">
        <v>167</v>
      </c>
      <c r="M72" t="s">
        <v>526</v>
      </c>
      <c r="R72" s="2">
        <v>2146</v>
      </c>
      <c r="S72" s="24">
        <f t="shared" si="6"/>
        <v>1304.3999999999999</v>
      </c>
      <c r="T72" s="2" t="s">
        <v>1235</v>
      </c>
    </row>
    <row r="73" spans="1:20" x14ac:dyDescent="0.2">
      <c r="A73" s="1" t="s">
        <v>259</v>
      </c>
      <c r="B73" t="s">
        <v>321</v>
      </c>
      <c r="C73" t="s">
        <v>322</v>
      </c>
      <c r="D73" s="2" t="s">
        <v>168</v>
      </c>
      <c r="E73" s="2" t="s">
        <v>1255</v>
      </c>
      <c r="F73" s="6"/>
      <c r="G73" s="2" t="s">
        <v>12</v>
      </c>
      <c r="H73" s="2" t="s">
        <v>9</v>
      </c>
      <c r="I73" s="2" t="s">
        <v>10</v>
      </c>
      <c r="J73" s="42">
        <v>1060.8</v>
      </c>
      <c r="K73" s="5" t="s">
        <v>22</v>
      </c>
      <c r="L73" t="s">
        <v>167</v>
      </c>
      <c r="M73" t="s">
        <v>526</v>
      </c>
      <c r="R73" s="2">
        <v>1740</v>
      </c>
      <c r="S73" s="24">
        <f t="shared" si="6"/>
        <v>1060.8</v>
      </c>
      <c r="T73" s="2" t="s">
        <v>1236</v>
      </c>
    </row>
    <row r="74" spans="1:20" x14ac:dyDescent="0.2">
      <c r="A74" s="1" t="s">
        <v>260</v>
      </c>
      <c r="B74" t="s">
        <v>321</v>
      </c>
      <c r="C74" t="s">
        <v>322</v>
      </c>
      <c r="D74" s="2" t="s">
        <v>168</v>
      </c>
      <c r="E74" s="2" t="s">
        <v>1255</v>
      </c>
      <c r="F74" s="6"/>
      <c r="G74" s="2" t="s">
        <v>1313</v>
      </c>
      <c r="H74" s="2" t="s">
        <v>9</v>
      </c>
      <c r="I74" s="2" t="s">
        <v>10</v>
      </c>
      <c r="J74" s="42">
        <v>1012.1999999999999</v>
      </c>
      <c r="K74" s="5" t="s">
        <v>22</v>
      </c>
      <c r="L74" t="s">
        <v>167</v>
      </c>
      <c r="M74" t="s">
        <v>526</v>
      </c>
      <c r="R74" s="2">
        <v>1659</v>
      </c>
      <c r="S74" s="24">
        <f t="shared" si="6"/>
        <v>1012.1999999999999</v>
      </c>
      <c r="T74" s="2" t="s">
        <v>1236</v>
      </c>
    </row>
    <row r="75" spans="1:20" x14ac:dyDescent="0.2">
      <c r="A75" s="1" t="s">
        <v>261</v>
      </c>
      <c r="B75" t="s">
        <v>321</v>
      </c>
      <c r="C75" t="s">
        <v>322</v>
      </c>
      <c r="D75" s="2" t="s">
        <v>168</v>
      </c>
      <c r="E75" s="2" t="s">
        <v>1255</v>
      </c>
      <c r="F75" s="6"/>
      <c r="G75" s="2" t="s">
        <v>13</v>
      </c>
      <c r="H75" s="2" t="s">
        <v>9</v>
      </c>
      <c r="I75" s="2" t="s">
        <v>10</v>
      </c>
      <c r="J75" s="42">
        <v>1090.8</v>
      </c>
      <c r="K75" s="5" t="s">
        <v>22</v>
      </c>
      <c r="L75" t="s">
        <v>167</v>
      </c>
      <c r="M75" t="s">
        <v>526</v>
      </c>
      <c r="R75" s="2">
        <v>1790</v>
      </c>
      <c r="S75" s="24">
        <f t="shared" si="6"/>
        <v>1090.8</v>
      </c>
      <c r="T75" s="2" t="s">
        <v>1236</v>
      </c>
    </row>
    <row r="76" spans="1:20" x14ac:dyDescent="0.2">
      <c r="A76" s="1" t="s">
        <v>262</v>
      </c>
      <c r="B76" t="s">
        <v>321</v>
      </c>
      <c r="C76" t="s">
        <v>322</v>
      </c>
      <c r="D76" s="2" t="s">
        <v>168</v>
      </c>
      <c r="E76" s="2" t="s">
        <v>1255</v>
      </c>
      <c r="F76" s="6"/>
      <c r="G76" s="2" t="s">
        <v>1314</v>
      </c>
      <c r="H76" s="2" t="s">
        <v>9</v>
      </c>
      <c r="I76" s="2" t="s">
        <v>10</v>
      </c>
      <c r="J76" s="42">
        <v>1043.3999999999999</v>
      </c>
      <c r="K76" s="5" t="s">
        <v>22</v>
      </c>
      <c r="L76" t="s">
        <v>167</v>
      </c>
      <c r="M76" t="s">
        <v>526</v>
      </c>
      <c r="R76" s="2">
        <v>1711</v>
      </c>
      <c r="S76" s="24">
        <f t="shared" si="6"/>
        <v>1043.3999999999999</v>
      </c>
      <c r="T76" s="2" t="s">
        <v>1236</v>
      </c>
    </row>
    <row r="77" spans="1:20" x14ac:dyDescent="0.2">
      <c r="A77" s="1" t="s">
        <v>263</v>
      </c>
      <c r="B77" t="s">
        <v>321</v>
      </c>
      <c r="C77" t="s">
        <v>322</v>
      </c>
      <c r="D77" s="2" t="s">
        <v>168</v>
      </c>
      <c r="E77" s="2" t="s">
        <v>1255</v>
      </c>
      <c r="F77" s="6"/>
      <c r="G77" s="2" t="s">
        <v>14</v>
      </c>
      <c r="H77" s="2" t="s">
        <v>9</v>
      </c>
      <c r="I77" s="2" t="s">
        <v>10</v>
      </c>
      <c r="J77" s="42">
        <v>1371</v>
      </c>
      <c r="K77" s="5" t="s">
        <v>22</v>
      </c>
      <c r="L77" t="s">
        <v>167</v>
      </c>
      <c r="M77" t="s">
        <v>526</v>
      </c>
      <c r="R77" s="2">
        <v>2257</v>
      </c>
      <c r="S77" s="24">
        <f t="shared" si="6"/>
        <v>1371</v>
      </c>
      <c r="T77" s="2" t="s">
        <v>1236</v>
      </c>
    </row>
    <row r="78" spans="1:20" x14ac:dyDescent="0.2">
      <c r="A78" s="1" t="s">
        <v>264</v>
      </c>
      <c r="B78" t="s">
        <v>321</v>
      </c>
      <c r="C78" t="s">
        <v>322</v>
      </c>
      <c r="D78" s="2" t="s">
        <v>168</v>
      </c>
      <c r="E78" s="2" t="s">
        <v>1255</v>
      </c>
      <c r="F78" s="6"/>
      <c r="G78" s="2" t="s">
        <v>1304</v>
      </c>
      <c r="H78" s="2" t="s">
        <v>9</v>
      </c>
      <c r="I78" s="2" t="s">
        <v>10</v>
      </c>
      <c r="J78" s="42">
        <v>1439.3999999999999</v>
      </c>
      <c r="K78" s="5" t="s">
        <v>22</v>
      </c>
      <c r="L78" t="s">
        <v>167</v>
      </c>
      <c r="M78" t="s">
        <v>526</v>
      </c>
      <c r="R78" s="2">
        <v>2371</v>
      </c>
      <c r="S78" s="24">
        <f t="shared" si="6"/>
        <v>1439.3999999999999</v>
      </c>
      <c r="T78" s="2" t="s">
        <v>1236</v>
      </c>
    </row>
    <row r="79" spans="1:20" x14ac:dyDescent="0.2">
      <c r="A79" s="1" t="s">
        <v>265</v>
      </c>
      <c r="B79" t="s">
        <v>321</v>
      </c>
      <c r="C79" t="s">
        <v>322</v>
      </c>
      <c r="D79" s="2" t="s">
        <v>168</v>
      </c>
      <c r="E79" s="2" t="s">
        <v>1260</v>
      </c>
      <c r="F79" s="6"/>
      <c r="G79" s="2" t="s">
        <v>12</v>
      </c>
      <c r="H79" s="2" t="s">
        <v>9</v>
      </c>
      <c r="I79" s="2" t="s">
        <v>10</v>
      </c>
      <c r="J79" s="42">
        <v>1456.8</v>
      </c>
      <c r="K79" s="5" t="s">
        <v>22</v>
      </c>
      <c r="L79" t="s">
        <v>167</v>
      </c>
      <c r="M79" t="s">
        <v>526</v>
      </c>
      <c r="R79" s="2">
        <v>2400</v>
      </c>
      <c r="S79" s="24">
        <f t="shared" si="6"/>
        <v>1456.8</v>
      </c>
      <c r="T79" s="2" t="s">
        <v>1237</v>
      </c>
    </row>
    <row r="80" spans="1:20" x14ac:dyDescent="0.2">
      <c r="A80" s="1" t="s">
        <v>266</v>
      </c>
      <c r="B80" t="s">
        <v>321</v>
      </c>
      <c r="C80" t="s">
        <v>322</v>
      </c>
      <c r="D80" s="2" t="s">
        <v>168</v>
      </c>
      <c r="E80" s="2" t="s">
        <v>1260</v>
      </c>
      <c r="F80" s="6"/>
      <c r="G80" s="2" t="s">
        <v>1313</v>
      </c>
      <c r="H80" s="2" t="s">
        <v>9</v>
      </c>
      <c r="I80" s="2" t="s">
        <v>10</v>
      </c>
      <c r="J80" s="42">
        <v>1456.8</v>
      </c>
      <c r="K80" s="5" t="s">
        <v>22</v>
      </c>
      <c r="L80" t="s">
        <v>167</v>
      </c>
      <c r="M80" t="s">
        <v>526</v>
      </c>
      <c r="R80" s="2">
        <v>2400</v>
      </c>
      <c r="S80" s="24">
        <f t="shared" si="6"/>
        <v>1456.8</v>
      </c>
      <c r="T80" s="2" t="s">
        <v>1237</v>
      </c>
    </row>
    <row r="81" spans="1:20" x14ac:dyDescent="0.2">
      <c r="A81" s="1" t="s">
        <v>267</v>
      </c>
      <c r="B81" t="s">
        <v>321</v>
      </c>
      <c r="C81" t="s">
        <v>322</v>
      </c>
      <c r="D81" s="2" t="s">
        <v>168</v>
      </c>
      <c r="E81" s="2" t="s">
        <v>1260</v>
      </c>
      <c r="F81" s="6"/>
      <c r="G81" s="2" t="s">
        <v>13</v>
      </c>
      <c r="H81" s="2" t="s">
        <v>9</v>
      </c>
      <c r="I81" s="2" t="s">
        <v>10</v>
      </c>
      <c r="J81" s="42">
        <v>1507.8</v>
      </c>
      <c r="K81" s="5" t="s">
        <v>22</v>
      </c>
      <c r="L81" t="s">
        <v>167</v>
      </c>
      <c r="M81" t="s">
        <v>526</v>
      </c>
      <c r="R81" s="2">
        <v>2485</v>
      </c>
      <c r="S81" s="24">
        <f t="shared" si="6"/>
        <v>1507.8</v>
      </c>
      <c r="T81" s="2" t="s">
        <v>1237</v>
      </c>
    </row>
    <row r="82" spans="1:20" x14ac:dyDescent="0.2">
      <c r="A82" s="1" t="s">
        <v>268</v>
      </c>
      <c r="B82" t="s">
        <v>321</v>
      </c>
      <c r="C82" t="s">
        <v>322</v>
      </c>
      <c r="D82" s="2" t="s">
        <v>168</v>
      </c>
      <c r="E82" s="2" t="s">
        <v>1260</v>
      </c>
      <c r="F82" s="6"/>
      <c r="G82" s="2" t="s">
        <v>1314</v>
      </c>
      <c r="H82" s="2" t="s">
        <v>9</v>
      </c>
      <c r="I82" s="2" t="s">
        <v>10</v>
      </c>
      <c r="J82" s="42">
        <v>1507.8</v>
      </c>
      <c r="K82" s="5" t="s">
        <v>22</v>
      </c>
      <c r="L82" t="s">
        <v>167</v>
      </c>
      <c r="M82" t="s">
        <v>526</v>
      </c>
      <c r="R82" s="2">
        <v>2485</v>
      </c>
      <c r="S82" s="24">
        <f t="shared" si="6"/>
        <v>1507.8</v>
      </c>
      <c r="T82" s="2" t="s">
        <v>1237</v>
      </c>
    </row>
    <row r="83" spans="1:20" x14ac:dyDescent="0.2">
      <c r="A83" s="1" t="s">
        <v>269</v>
      </c>
      <c r="B83" t="s">
        <v>321</v>
      </c>
      <c r="C83" t="s">
        <v>322</v>
      </c>
      <c r="D83" s="2" t="s">
        <v>168</v>
      </c>
      <c r="E83" s="2" t="s">
        <v>1260</v>
      </c>
      <c r="F83" s="6"/>
      <c r="G83" s="2" t="s">
        <v>14</v>
      </c>
      <c r="H83" s="2" t="s">
        <v>9</v>
      </c>
      <c r="I83" s="2" t="s">
        <v>10</v>
      </c>
      <c r="J83" s="42">
        <v>1408.1999999999998</v>
      </c>
      <c r="K83" s="5" t="s">
        <v>22</v>
      </c>
      <c r="L83" t="s">
        <v>167</v>
      </c>
      <c r="M83" t="s">
        <v>526</v>
      </c>
      <c r="R83" s="2">
        <v>2319</v>
      </c>
      <c r="S83" s="24">
        <f t="shared" si="6"/>
        <v>1408.1999999999998</v>
      </c>
      <c r="T83" s="2" t="s">
        <v>1237</v>
      </c>
    </row>
    <row r="84" spans="1:20" x14ac:dyDescent="0.2">
      <c r="A84" s="1" t="s">
        <v>270</v>
      </c>
      <c r="B84" t="s">
        <v>321</v>
      </c>
      <c r="C84" t="s">
        <v>322</v>
      </c>
      <c r="D84" s="2" t="s">
        <v>168</v>
      </c>
      <c r="E84" s="2" t="s">
        <v>1260</v>
      </c>
      <c r="F84" s="6"/>
      <c r="G84" s="2" t="s">
        <v>1304</v>
      </c>
      <c r="H84" s="2" t="s">
        <v>9</v>
      </c>
      <c r="I84" s="2" t="s">
        <v>10</v>
      </c>
      <c r="J84" s="42">
        <v>1604.3999999999999</v>
      </c>
      <c r="K84" s="5" t="s">
        <v>22</v>
      </c>
      <c r="L84" t="s">
        <v>167</v>
      </c>
      <c r="M84" t="s">
        <v>526</v>
      </c>
      <c r="R84" s="2">
        <v>2646</v>
      </c>
      <c r="S84" s="24">
        <f t="shared" si="6"/>
        <v>1604.3999999999999</v>
      </c>
      <c r="T84" s="2" t="s">
        <v>1237</v>
      </c>
    </row>
    <row r="85" spans="1:20" x14ac:dyDescent="0.2">
      <c r="A85" s="1" t="s">
        <v>271</v>
      </c>
      <c r="B85" t="s">
        <v>321</v>
      </c>
      <c r="C85" t="s">
        <v>322</v>
      </c>
      <c r="D85" s="2" t="s">
        <v>169</v>
      </c>
      <c r="E85" s="2" t="s">
        <v>1257</v>
      </c>
      <c r="F85" s="6"/>
      <c r="G85" s="2" t="s">
        <v>12</v>
      </c>
      <c r="H85" s="2" t="s">
        <v>9</v>
      </c>
      <c r="I85" s="2" t="s">
        <v>10</v>
      </c>
      <c r="J85" s="42">
        <v>1083.5999999999999</v>
      </c>
      <c r="K85" s="5" t="s">
        <v>22</v>
      </c>
      <c r="L85" t="s">
        <v>167</v>
      </c>
      <c r="M85" t="s">
        <v>526</v>
      </c>
      <c r="Q85" s="45"/>
      <c r="R85" s="2">
        <v>1778</v>
      </c>
      <c r="S85" s="24">
        <f t="shared" si="6"/>
        <v>1083.5999999999999</v>
      </c>
      <c r="T85" s="2" t="s">
        <v>1236</v>
      </c>
    </row>
    <row r="86" spans="1:20" x14ac:dyDescent="0.2">
      <c r="A86" s="1" t="s">
        <v>272</v>
      </c>
      <c r="B86" t="s">
        <v>321</v>
      </c>
      <c r="C86" t="s">
        <v>322</v>
      </c>
      <c r="D86" s="2" t="s">
        <v>169</v>
      </c>
      <c r="E86" s="2" t="s">
        <v>1257</v>
      </c>
      <c r="F86" s="6"/>
      <c r="G86" s="2" t="s">
        <v>1313</v>
      </c>
      <c r="H86" s="2" t="s">
        <v>9</v>
      </c>
      <c r="I86" s="2" t="s">
        <v>10</v>
      </c>
      <c r="J86" s="42">
        <v>1047</v>
      </c>
      <c r="K86" s="5" t="s">
        <v>22</v>
      </c>
      <c r="L86" t="s">
        <v>167</v>
      </c>
      <c r="M86" t="s">
        <v>526</v>
      </c>
      <c r="Q86" s="45"/>
      <c r="R86" s="2">
        <v>1717</v>
      </c>
      <c r="S86" s="24">
        <f t="shared" si="6"/>
        <v>1047</v>
      </c>
      <c r="T86" s="2" t="s">
        <v>1236</v>
      </c>
    </row>
    <row r="87" spans="1:20" x14ac:dyDescent="0.2">
      <c r="A87" s="1" t="s">
        <v>273</v>
      </c>
      <c r="B87" t="s">
        <v>321</v>
      </c>
      <c r="C87" t="s">
        <v>322</v>
      </c>
      <c r="D87" s="2" t="s">
        <v>169</v>
      </c>
      <c r="E87" s="2" t="s">
        <v>1257</v>
      </c>
      <c r="F87" s="6"/>
      <c r="G87" s="2" t="s">
        <v>13</v>
      </c>
      <c r="H87" s="2" t="s">
        <v>9</v>
      </c>
      <c r="I87" s="2" t="s">
        <v>10</v>
      </c>
      <c r="J87" s="42">
        <v>1117.1999999999998</v>
      </c>
      <c r="K87" s="5" t="s">
        <v>22</v>
      </c>
      <c r="L87" t="s">
        <v>167</v>
      </c>
      <c r="M87" t="s">
        <v>526</v>
      </c>
      <c r="Q87" s="45"/>
      <c r="R87" s="2">
        <v>1834</v>
      </c>
      <c r="S87" s="24">
        <f t="shared" si="6"/>
        <v>1117.1999999999998</v>
      </c>
      <c r="T87" s="2" t="s">
        <v>1236</v>
      </c>
    </row>
    <row r="88" spans="1:20" x14ac:dyDescent="0.2">
      <c r="A88" s="1" t="s">
        <v>274</v>
      </c>
      <c r="B88" t="s">
        <v>321</v>
      </c>
      <c r="C88" t="s">
        <v>322</v>
      </c>
      <c r="D88" s="2" t="s">
        <v>169</v>
      </c>
      <c r="E88" s="2" t="s">
        <v>1257</v>
      </c>
      <c r="F88" s="6"/>
      <c r="G88" s="2" t="s">
        <v>1314</v>
      </c>
      <c r="H88" s="2" t="s">
        <v>9</v>
      </c>
      <c r="I88" s="2" t="s">
        <v>10</v>
      </c>
      <c r="J88" s="42">
        <v>1078.1999999999998</v>
      </c>
      <c r="K88" s="5" t="s">
        <v>22</v>
      </c>
      <c r="L88" t="s">
        <v>167</v>
      </c>
      <c r="M88" t="s">
        <v>526</v>
      </c>
      <c r="Q88" s="45"/>
      <c r="R88" s="2">
        <v>1769</v>
      </c>
      <c r="S88" s="24">
        <f t="shared" si="6"/>
        <v>1078.1999999999998</v>
      </c>
      <c r="T88" s="2" t="s">
        <v>1236</v>
      </c>
    </row>
    <row r="89" spans="1:20" x14ac:dyDescent="0.2">
      <c r="A89" s="1" t="s">
        <v>275</v>
      </c>
      <c r="B89" t="s">
        <v>321</v>
      </c>
      <c r="C89" t="s">
        <v>322</v>
      </c>
      <c r="D89" s="2" t="s">
        <v>169</v>
      </c>
      <c r="E89" s="2" t="s">
        <v>1257</v>
      </c>
      <c r="F89" s="6"/>
      <c r="G89" s="2" t="s">
        <v>14</v>
      </c>
      <c r="H89" s="2" t="s">
        <v>9</v>
      </c>
      <c r="I89" s="2" t="s">
        <v>10</v>
      </c>
      <c r="J89" s="42">
        <v>1371</v>
      </c>
      <c r="K89" s="5" t="s">
        <v>22</v>
      </c>
      <c r="L89" t="s">
        <v>167</v>
      </c>
      <c r="M89" t="s">
        <v>526</v>
      </c>
      <c r="Q89" s="45"/>
      <c r="R89" s="2">
        <v>2257</v>
      </c>
      <c r="S89" s="24">
        <f t="shared" si="6"/>
        <v>1371</v>
      </c>
      <c r="T89" s="2" t="s">
        <v>1236</v>
      </c>
    </row>
    <row r="90" spans="1:20" x14ac:dyDescent="0.2">
      <c r="A90" s="1" t="s">
        <v>276</v>
      </c>
      <c r="B90" t="s">
        <v>321</v>
      </c>
      <c r="C90" t="s">
        <v>322</v>
      </c>
      <c r="D90" s="2" t="s">
        <v>169</v>
      </c>
      <c r="E90" s="2" t="s">
        <v>1257</v>
      </c>
      <c r="F90" s="6"/>
      <c r="G90" s="2" t="s">
        <v>1304</v>
      </c>
      <c r="H90" s="2" t="s">
        <v>9</v>
      </c>
      <c r="I90" s="2" t="s">
        <v>10</v>
      </c>
      <c r="J90" s="42">
        <v>1439.3999999999999</v>
      </c>
      <c r="K90" s="5" t="s">
        <v>22</v>
      </c>
      <c r="L90" t="s">
        <v>167</v>
      </c>
      <c r="M90" t="s">
        <v>526</v>
      </c>
      <c r="Q90" s="45"/>
      <c r="R90" s="2">
        <v>2371</v>
      </c>
      <c r="S90" s="24">
        <f t="shared" si="6"/>
        <v>1439.3999999999999</v>
      </c>
      <c r="T90" s="2" t="s">
        <v>1236</v>
      </c>
    </row>
    <row r="91" spans="1:20" x14ac:dyDescent="0.2">
      <c r="A91" s="1" t="s">
        <v>277</v>
      </c>
      <c r="B91" t="s">
        <v>321</v>
      </c>
      <c r="C91" t="s">
        <v>322</v>
      </c>
      <c r="D91" s="2" t="s">
        <v>169</v>
      </c>
      <c r="E91" s="2" t="s">
        <v>1260</v>
      </c>
      <c r="F91" s="6"/>
      <c r="G91" s="2" t="s">
        <v>12</v>
      </c>
      <c r="H91" s="2" t="s">
        <v>9</v>
      </c>
      <c r="I91" s="2" t="s">
        <v>10</v>
      </c>
      <c r="J91" s="42">
        <v>1456.8</v>
      </c>
      <c r="K91" s="5" t="s">
        <v>22</v>
      </c>
      <c r="L91" t="s">
        <v>167</v>
      </c>
      <c r="M91" t="s">
        <v>526</v>
      </c>
      <c r="R91" s="2">
        <v>2400</v>
      </c>
      <c r="S91" s="24">
        <f t="shared" si="6"/>
        <v>1456.8</v>
      </c>
      <c r="T91" s="2" t="s">
        <v>1237</v>
      </c>
    </row>
    <row r="92" spans="1:20" x14ac:dyDescent="0.2">
      <c r="A92" s="1" t="s">
        <v>278</v>
      </c>
      <c r="B92" t="s">
        <v>321</v>
      </c>
      <c r="C92" t="s">
        <v>322</v>
      </c>
      <c r="D92" s="2" t="s">
        <v>169</v>
      </c>
      <c r="E92" s="2" t="s">
        <v>1260</v>
      </c>
      <c r="F92" s="6"/>
      <c r="G92" s="2" t="s">
        <v>1313</v>
      </c>
      <c r="H92" s="2" t="s">
        <v>9</v>
      </c>
      <c r="I92" s="2" t="s">
        <v>10</v>
      </c>
      <c r="J92" s="42">
        <v>1456.8</v>
      </c>
      <c r="K92" s="5" t="s">
        <v>22</v>
      </c>
      <c r="L92" t="s">
        <v>167</v>
      </c>
      <c r="M92" t="s">
        <v>526</v>
      </c>
      <c r="R92" s="2">
        <v>2400</v>
      </c>
      <c r="S92" s="24">
        <f t="shared" si="6"/>
        <v>1456.8</v>
      </c>
      <c r="T92" s="2" t="s">
        <v>1237</v>
      </c>
    </row>
    <row r="93" spans="1:20" x14ac:dyDescent="0.2">
      <c r="A93" s="1" t="s">
        <v>279</v>
      </c>
      <c r="B93" t="s">
        <v>321</v>
      </c>
      <c r="C93" t="s">
        <v>322</v>
      </c>
      <c r="D93" s="2" t="s">
        <v>169</v>
      </c>
      <c r="E93" s="2" t="s">
        <v>1260</v>
      </c>
      <c r="F93" s="6"/>
      <c r="G93" s="2" t="s">
        <v>13</v>
      </c>
      <c r="H93" s="2" t="s">
        <v>9</v>
      </c>
      <c r="I93" s="2" t="s">
        <v>10</v>
      </c>
      <c r="J93" s="42">
        <v>1567.8</v>
      </c>
      <c r="K93" s="5" t="s">
        <v>22</v>
      </c>
      <c r="L93" t="s">
        <v>167</v>
      </c>
      <c r="M93" t="s">
        <v>526</v>
      </c>
      <c r="R93" s="2">
        <v>2585</v>
      </c>
      <c r="S93" s="24">
        <f t="shared" si="6"/>
        <v>1567.8</v>
      </c>
      <c r="T93" s="2" t="s">
        <v>1237</v>
      </c>
    </row>
    <row r="94" spans="1:20" x14ac:dyDescent="0.2">
      <c r="A94" s="1" t="s">
        <v>280</v>
      </c>
      <c r="B94" t="s">
        <v>321</v>
      </c>
      <c r="C94" t="s">
        <v>322</v>
      </c>
      <c r="D94" s="2" t="s">
        <v>169</v>
      </c>
      <c r="E94" s="2" t="s">
        <v>1260</v>
      </c>
      <c r="F94" s="6"/>
      <c r="G94" s="2" t="s">
        <v>1314</v>
      </c>
      <c r="H94" s="2" t="s">
        <v>9</v>
      </c>
      <c r="I94" s="2" t="s">
        <v>10</v>
      </c>
      <c r="J94" s="42">
        <v>1567.8</v>
      </c>
      <c r="K94" s="5" t="s">
        <v>22</v>
      </c>
      <c r="L94" t="s">
        <v>167</v>
      </c>
      <c r="M94" t="s">
        <v>526</v>
      </c>
      <c r="R94" s="2">
        <v>2585</v>
      </c>
      <c r="S94" s="24">
        <f t="shared" si="6"/>
        <v>1567.8</v>
      </c>
      <c r="T94" s="2" t="s">
        <v>1237</v>
      </c>
    </row>
    <row r="95" spans="1:20" x14ac:dyDescent="0.2">
      <c r="A95" s="1" t="s">
        <v>281</v>
      </c>
      <c r="B95" t="s">
        <v>321</v>
      </c>
      <c r="C95" t="s">
        <v>322</v>
      </c>
      <c r="D95" s="2" t="s">
        <v>169</v>
      </c>
      <c r="E95" s="2" t="s">
        <v>1260</v>
      </c>
      <c r="F95" s="6"/>
      <c r="G95" s="2" t="s">
        <v>14</v>
      </c>
      <c r="H95" s="2" t="s">
        <v>9</v>
      </c>
      <c r="I95" s="2" t="s">
        <v>10</v>
      </c>
      <c r="J95" s="42">
        <v>1522.1999999999998</v>
      </c>
      <c r="K95" s="5" t="s">
        <v>22</v>
      </c>
      <c r="L95" t="s">
        <v>167</v>
      </c>
      <c r="M95" t="s">
        <v>526</v>
      </c>
      <c r="R95" s="2">
        <v>2509</v>
      </c>
      <c r="S95" s="24">
        <f t="shared" si="6"/>
        <v>1522.1999999999998</v>
      </c>
      <c r="T95" s="2" t="s">
        <v>1237</v>
      </c>
    </row>
    <row r="96" spans="1:20" x14ac:dyDescent="0.2">
      <c r="A96" s="1" t="s">
        <v>282</v>
      </c>
      <c r="B96" t="s">
        <v>321</v>
      </c>
      <c r="C96" t="s">
        <v>322</v>
      </c>
      <c r="D96" s="2" t="s">
        <v>169</v>
      </c>
      <c r="E96" s="2" t="s">
        <v>1260</v>
      </c>
      <c r="F96" s="6"/>
      <c r="G96" s="2" t="s">
        <v>1304</v>
      </c>
      <c r="H96" s="2" t="s">
        <v>9</v>
      </c>
      <c r="I96" s="2" t="s">
        <v>10</v>
      </c>
      <c r="J96" s="42">
        <v>1604.3999999999999</v>
      </c>
      <c r="K96" s="5" t="s">
        <v>22</v>
      </c>
      <c r="L96" t="s">
        <v>167</v>
      </c>
      <c r="M96" t="s">
        <v>526</v>
      </c>
      <c r="R96" s="2">
        <v>2646</v>
      </c>
      <c r="S96" s="24">
        <f t="shared" si="6"/>
        <v>1604.3999999999999</v>
      </c>
      <c r="T96" s="2" t="s">
        <v>1237</v>
      </c>
    </row>
    <row r="97" spans="1:22" x14ac:dyDescent="0.2">
      <c r="A97" s="1" t="s">
        <v>283</v>
      </c>
      <c r="B97" t="s">
        <v>321</v>
      </c>
      <c r="C97" t="s">
        <v>322</v>
      </c>
      <c r="D97" s="2" t="s">
        <v>170</v>
      </c>
      <c r="E97" s="2" t="s">
        <v>1259</v>
      </c>
      <c r="F97" s="6"/>
      <c r="G97" s="2" t="s">
        <v>12</v>
      </c>
      <c r="H97" s="2" t="s">
        <v>9</v>
      </c>
      <c r="I97" s="2" t="s">
        <v>10</v>
      </c>
      <c r="J97" s="42">
        <v>1130.3999999999999</v>
      </c>
      <c r="K97" s="5" t="s">
        <v>22</v>
      </c>
      <c r="L97" t="s">
        <v>167</v>
      </c>
      <c r="M97" t="s">
        <v>526</v>
      </c>
      <c r="R97" s="2">
        <v>1856</v>
      </c>
      <c r="S97" s="24">
        <f t="shared" si="6"/>
        <v>1130.3999999999999</v>
      </c>
      <c r="T97" s="2" t="s">
        <v>1236</v>
      </c>
    </row>
    <row r="98" spans="1:22" x14ac:dyDescent="0.2">
      <c r="A98" s="1" t="s">
        <v>284</v>
      </c>
      <c r="B98" t="s">
        <v>321</v>
      </c>
      <c r="C98" t="s">
        <v>322</v>
      </c>
      <c r="D98" s="2" t="s">
        <v>170</v>
      </c>
      <c r="E98" s="2" t="s">
        <v>1259</v>
      </c>
      <c r="F98" s="6"/>
      <c r="G98" s="2" t="s">
        <v>1313</v>
      </c>
      <c r="H98" s="2" t="s">
        <v>9</v>
      </c>
      <c r="I98" s="2" t="s">
        <v>10</v>
      </c>
      <c r="J98" s="42">
        <v>1087.8</v>
      </c>
      <c r="K98" s="5" t="s">
        <v>22</v>
      </c>
      <c r="L98" t="s">
        <v>167</v>
      </c>
      <c r="M98" t="s">
        <v>526</v>
      </c>
      <c r="R98" s="2">
        <v>1785</v>
      </c>
      <c r="S98" s="24">
        <f t="shared" si="6"/>
        <v>1087.8</v>
      </c>
      <c r="T98" s="2" t="s">
        <v>1236</v>
      </c>
    </row>
    <row r="99" spans="1:22" x14ac:dyDescent="0.2">
      <c r="A99" s="1" t="s">
        <v>285</v>
      </c>
      <c r="B99" t="s">
        <v>321</v>
      </c>
      <c r="C99" t="s">
        <v>322</v>
      </c>
      <c r="D99" s="2" t="s">
        <v>170</v>
      </c>
      <c r="E99" s="2" t="s">
        <v>1259</v>
      </c>
      <c r="F99" s="6"/>
      <c r="G99" s="2" t="s">
        <v>13</v>
      </c>
      <c r="H99" s="2" t="s">
        <v>9</v>
      </c>
      <c r="I99" s="2" t="s">
        <v>10</v>
      </c>
      <c r="J99" s="42">
        <v>1161.5999999999999</v>
      </c>
      <c r="K99" s="5" t="s">
        <v>22</v>
      </c>
      <c r="L99" t="s">
        <v>167</v>
      </c>
      <c r="M99" t="s">
        <v>526</v>
      </c>
      <c r="R99" s="2">
        <v>1908</v>
      </c>
      <c r="S99" s="24">
        <f t="shared" si="6"/>
        <v>1161.5999999999999</v>
      </c>
      <c r="T99" s="2" t="s">
        <v>1236</v>
      </c>
    </row>
    <row r="100" spans="1:22" x14ac:dyDescent="0.2">
      <c r="A100" s="1" t="s">
        <v>286</v>
      </c>
      <c r="B100" t="s">
        <v>321</v>
      </c>
      <c r="C100" t="s">
        <v>322</v>
      </c>
      <c r="D100" s="2" t="s">
        <v>170</v>
      </c>
      <c r="E100" s="2" t="s">
        <v>1259</v>
      </c>
      <c r="F100" s="6"/>
      <c r="G100" s="2" t="s">
        <v>1314</v>
      </c>
      <c r="H100" s="2" t="s">
        <v>9</v>
      </c>
      <c r="I100" s="2" t="s">
        <v>10</v>
      </c>
      <c r="J100" s="42">
        <v>1122</v>
      </c>
      <c r="K100" s="5" t="s">
        <v>22</v>
      </c>
      <c r="L100" t="s">
        <v>167</v>
      </c>
      <c r="M100" t="s">
        <v>526</v>
      </c>
      <c r="R100" s="2">
        <v>1842</v>
      </c>
      <c r="S100" s="24">
        <f t="shared" si="6"/>
        <v>1122</v>
      </c>
      <c r="T100" s="2" t="s">
        <v>1236</v>
      </c>
    </row>
    <row r="101" spans="1:22" x14ac:dyDescent="0.2">
      <c r="A101" s="1" t="s">
        <v>287</v>
      </c>
      <c r="B101" t="s">
        <v>321</v>
      </c>
      <c r="C101" t="s">
        <v>322</v>
      </c>
      <c r="D101" s="2" t="s">
        <v>170</v>
      </c>
      <c r="E101" s="2" t="s">
        <v>1259</v>
      </c>
      <c r="F101" s="6"/>
      <c r="G101" s="2" t="s">
        <v>14</v>
      </c>
      <c r="H101" s="2" t="s">
        <v>9</v>
      </c>
      <c r="I101" s="2" t="s">
        <v>10</v>
      </c>
      <c r="J101" s="42">
        <v>1371</v>
      </c>
      <c r="K101" s="5" t="s">
        <v>22</v>
      </c>
      <c r="L101" t="s">
        <v>167</v>
      </c>
      <c r="M101" t="s">
        <v>526</v>
      </c>
      <c r="Q101" s="45"/>
      <c r="R101" s="2">
        <v>2257</v>
      </c>
      <c r="S101" s="24">
        <f t="shared" si="6"/>
        <v>1371</v>
      </c>
      <c r="T101" s="2" t="s">
        <v>1236</v>
      </c>
    </row>
    <row r="102" spans="1:22" x14ac:dyDescent="0.2">
      <c r="A102" s="1" t="s">
        <v>288</v>
      </c>
      <c r="B102" t="s">
        <v>321</v>
      </c>
      <c r="C102" t="s">
        <v>322</v>
      </c>
      <c r="D102" s="2" t="s">
        <v>170</v>
      </c>
      <c r="E102" s="2" t="s">
        <v>1259</v>
      </c>
      <c r="F102" s="6"/>
      <c r="G102" s="2" t="s">
        <v>1304</v>
      </c>
      <c r="H102" s="2" t="s">
        <v>9</v>
      </c>
      <c r="I102" s="2" t="s">
        <v>10</v>
      </c>
      <c r="J102" s="42">
        <v>1439.3999999999999</v>
      </c>
      <c r="K102" s="5" t="s">
        <v>22</v>
      </c>
      <c r="L102" t="s">
        <v>167</v>
      </c>
      <c r="M102" t="s">
        <v>526</v>
      </c>
      <c r="Q102" s="45"/>
      <c r="R102" s="2">
        <v>2371</v>
      </c>
      <c r="S102" s="24">
        <f t="shared" si="6"/>
        <v>1439.3999999999999</v>
      </c>
      <c r="T102" s="2" t="s">
        <v>1236</v>
      </c>
    </row>
    <row r="103" spans="1:22" x14ac:dyDescent="0.2">
      <c r="A103" s="1" t="s">
        <v>289</v>
      </c>
      <c r="B103" t="s">
        <v>321</v>
      </c>
      <c r="C103" t="s">
        <v>322</v>
      </c>
      <c r="D103" s="2" t="s">
        <v>170</v>
      </c>
      <c r="E103" s="2" t="s">
        <v>1260</v>
      </c>
      <c r="F103" s="6"/>
      <c r="G103" s="2" t="s">
        <v>12</v>
      </c>
      <c r="H103" s="2" t="s">
        <v>9</v>
      </c>
      <c r="I103" s="2" t="s">
        <v>10</v>
      </c>
      <c r="J103" s="42">
        <v>1456.8</v>
      </c>
      <c r="K103" s="5" t="s">
        <v>22</v>
      </c>
      <c r="L103" t="s">
        <v>167</v>
      </c>
      <c r="M103" t="s">
        <v>526</v>
      </c>
      <c r="R103" s="2">
        <v>2400</v>
      </c>
      <c r="S103" s="24">
        <f t="shared" si="6"/>
        <v>1456.8</v>
      </c>
      <c r="T103" s="2" t="s">
        <v>1237</v>
      </c>
    </row>
    <row r="104" spans="1:22" x14ac:dyDescent="0.2">
      <c r="A104" s="1" t="s">
        <v>290</v>
      </c>
      <c r="B104" t="s">
        <v>321</v>
      </c>
      <c r="C104" t="s">
        <v>322</v>
      </c>
      <c r="D104" s="2" t="s">
        <v>170</v>
      </c>
      <c r="E104" s="2" t="s">
        <v>1260</v>
      </c>
      <c r="F104" s="6"/>
      <c r="G104" s="2" t="s">
        <v>1313</v>
      </c>
      <c r="H104" s="2" t="s">
        <v>9</v>
      </c>
      <c r="I104" s="2" t="s">
        <v>10</v>
      </c>
      <c r="J104" s="42">
        <v>1456.8</v>
      </c>
      <c r="K104" s="5" t="s">
        <v>22</v>
      </c>
      <c r="L104" t="s">
        <v>167</v>
      </c>
      <c r="M104" t="s">
        <v>526</v>
      </c>
      <c r="R104" s="2">
        <v>2400</v>
      </c>
      <c r="S104" s="24">
        <f t="shared" si="6"/>
        <v>1456.8</v>
      </c>
      <c r="T104" s="2" t="s">
        <v>1237</v>
      </c>
    </row>
    <row r="105" spans="1:22" x14ac:dyDescent="0.2">
      <c r="A105" s="1" t="s">
        <v>291</v>
      </c>
      <c r="B105" t="s">
        <v>321</v>
      </c>
      <c r="C105" t="s">
        <v>322</v>
      </c>
      <c r="D105" s="2" t="s">
        <v>170</v>
      </c>
      <c r="E105" s="2" t="s">
        <v>1260</v>
      </c>
      <c r="F105" s="6"/>
      <c r="G105" s="2" t="s">
        <v>13</v>
      </c>
      <c r="H105" s="2" t="s">
        <v>9</v>
      </c>
      <c r="I105" s="2" t="s">
        <v>10</v>
      </c>
      <c r="J105" s="42">
        <v>1507.8</v>
      </c>
      <c r="K105" s="5" t="s">
        <v>22</v>
      </c>
      <c r="L105" t="s">
        <v>167</v>
      </c>
      <c r="M105" t="s">
        <v>526</v>
      </c>
      <c r="R105" s="2">
        <v>2485</v>
      </c>
      <c r="S105" s="24">
        <f t="shared" si="6"/>
        <v>1507.8</v>
      </c>
      <c r="T105" s="2" t="s">
        <v>1237</v>
      </c>
    </row>
    <row r="106" spans="1:22" x14ac:dyDescent="0.2">
      <c r="A106" s="1" t="s">
        <v>292</v>
      </c>
      <c r="B106" t="s">
        <v>321</v>
      </c>
      <c r="C106" t="s">
        <v>322</v>
      </c>
      <c r="D106" s="2" t="s">
        <v>170</v>
      </c>
      <c r="E106" s="2" t="s">
        <v>1260</v>
      </c>
      <c r="F106" s="6"/>
      <c r="G106" s="2" t="s">
        <v>1314</v>
      </c>
      <c r="H106" s="2" t="s">
        <v>9</v>
      </c>
      <c r="I106" s="2" t="s">
        <v>10</v>
      </c>
      <c r="J106" s="42">
        <v>1507.8</v>
      </c>
      <c r="K106" s="5" t="s">
        <v>22</v>
      </c>
      <c r="L106" t="s">
        <v>167</v>
      </c>
      <c r="M106" t="s">
        <v>526</v>
      </c>
      <c r="R106" s="2">
        <v>2485</v>
      </c>
      <c r="S106" s="24">
        <f t="shared" si="6"/>
        <v>1507.8</v>
      </c>
      <c r="T106" s="2" t="s">
        <v>1237</v>
      </c>
    </row>
    <row r="107" spans="1:22" x14ac:dyDescent="0.2">
      <c r="A107" s="1" t="s">
        <v>293</v>
      </c>
      <c r="B107" t="s">
        <v>321</v>
      </c>
      <c r="C107" t="s">
        <v>322</v>
      </c>
      <c r="D107" s="2" t="s">
        <v>170</v>
      </c>
      <c r="E107" s="2" t="s">
        <v>1260</v>
      </c>
      <c r="F107" s="6"/>
      <c r="G107" s="2" t="s">
        <v>14</v>
      </c>
      <c r="H107" s="2" t="s">
        <v>9</v>
      </c>
      <c r="I107" s="2" t="s">
        <v>10</v>
      </c>
      <c r="J107" s="42">
        <v>1522.1999999999998</v>
      </c>
      <c r="K107" s="5" t="s">
        <v>22</v>
      </c>
      <c r="L107" t="s">
        <v>167</v>
      </c>
      <c r="M107" t="s">
        <v>526</v>
      </c>
      <c r="R107" s="2">
        <v>2509</v>
      </c>
      <c r="S107" s="24">
        <f t="shared" si="6"/>
        <v>1522.1999999999998</v>
      </c>
      <c r="T107" s="2" t="s">
        <v>1237</v>
      </c>
    </row>
    <row r="108" spans="1:22" x14ac:dyDescent="0.2">
      <c r="A108" s="1" t="s">
        <v>294</v>
      </c>
      <c r="B108" t="s">
        <v>321</v>
      </c>
      <c r="C108" t="s">
        <v>322</v>
      </c>
      <c r="D108" s="2" t="s">
        <v>170</v>
      </c>
      <c r="E108" s="2" t="s">
        <v>1260</v>
      </c>
      <c r="F108" s="6"/>
      <c r="G108" s="2" t="s">
        <v>1304</v>
      </c>
      <c r="H108" s="2" t="s">
        <v>9</v>
      </c>
      <c r="I108" s="2" t="s">
        <v>10</v>
      </c>
      <c r="J108" s="42">
        <v>1604.3999999999999</v>
      </c>
      <c r="K108" s="5" t="s">
        <v>22</v>
      </c>
      <c r="L108" t="s">
        <v>167</v>
      </c>
      <c r="M108" t="s">
        <v>526</v>
      </c>
      <c r="R108">
        <v>2646</v>
      </c>
      <c r="S108" s="24">
        <f t="shared" si="6"/>
        <v>1604.3999999999999</v>
      </c>
      <c r="T108" s="2" t="s">
        <v>1237</v>
      </c>
    </row>
    <row r="109" spans="1:22" x14ac:dyDescent="0.2">
      <c r="A109" s="1" t="s">
        <v>295</v>
      </c>
      <c r="B109" t="s">
        <v>321</v>
      </c>
      <c r="C109" t="s">
        <v>322</v>
      </c>
      <c r="D109" s="2" t="s">
        <v>171</v>
      </c>
      <c r="E109" s="2" t="s">
        <v>1261</v>
      </c>
      <c r="F109" s="6"/>
      <c r="G109" s="2" t="s">
        <v>12</v>
      </c>
      <c r="H109" s="2" t="s">
        <v>9</v>
      </c>
      <c r="I109" s="2" t="s">
        <v>10</v>
      </c>
      <c r="J109" s="42">
        <v>1168.1999999999998</v>
      </c>
      <c r="K109" s="5" t="s">
        <v>22</v>
      </c>
      <c r="L109" t="s">
        <v>167</v>
      </c>
      <c r="M109" t="s">
        <v>526</v>
      </c>
      <c r="R109" s="69">
        <v>1919</v>
      </c>
      <c r="S109" s="24">
        <f t="shared" si="6"/>
        <v>1168.1999999999998</v>
      </c>
      <c r="T109" s="2" t="s">
        <v>1236</v>
      </c>
    </row>
    <row r="110" spans="1:22" x14ac:dyDescent="0.2">
      <c r="A110" s="1" t="s">
        <v>296</v>
      </c>
      <c r="B110" t="s">
        <v>321</v>
      </c>
      <c r="C110" t="s">
        <v>322</v>
      </c>
      <c r="D110" s="2" t="s">
        <v>171</v>
      </c>
      <c r="E110" s="2" t="s">
        <v>1261</v>
      </c>
      <c r="F110" s="6"/>
      <c r="G110" s="2" t="s">
        <v>1313</v>
      </c>
      <c r="H110" s="2" t="s">
        <v>9</v>
      </c>
      <c r="I110" s="2" t="s">
        <v>10</v>
      </c>
      <c r="J110" s="42">
        <v>1130.3999999999999</v>
      </c>
      <c r="K110" s="5" t="s">
        <v>22</v>
      </c>
      <c r="L110" t="s">
        <v>167</v>
      </c>
      <c r="M110" t="s">
        <v>526</v>
      </c>
      <c r="R110" s="2">
        <v>1856</v>
      </c>
      <c r="S110" s="24">
        <f t="shared" si="6"/>
        <v>1130.3999999999999</v>
      </c>
      <c r="T110" s="2" t="s">
        <v>1236</v>
      </c>
    </row>
    <row r="111" spans="1:22" s="45" customFormat="1" x14ac:dyDescent="0.2">
      <c r="A111" s="68" t="s">
        <v>297</v>
      </c>
      <c r="B111" s="45" t="s">
        <v>321</v>
      </c>
      <c r="C111" s="45" t="s">
        <v>322</v>
      </c>
      <c r="D111" s="69" t="s">
        <v>171</v>
      </c>
      <c r="E111" s="69" t="s">
        <v>1261</v>
      </c>
      <c r="F111" s="44"/>
      <c r="G111" s="69" t="s">
        <v>13</v>
      </c>
      <c r="H111" s="69" t="s">
        <v>9</v>
      </c>
      <c r="I111" s="69" t="s">
        <v>10</v>
      </c>
      <c r="J111" s="73">
        <v>1204.1999999999998</v>
      </c>
      <c r="K111" s="74" t="s">
        <v>22</v>
      </c>
      <c r="L111" s="45" t="s">
        <v>167</v>
      </c>
      <c r="M111" s="45" t="s">
        <v>526</v>
      </c>
      <c r="R111" s="69">
        <v>1979</v>
      </c>
      <c r="S111" s="24">
        <f t="shared" si="6"/>
        <v>1204.1999999999998</v>
      </c>
      <c r="T111" s="69" t="s">
        <v>1236</v>
      </c>
      <c r="U111" s="48"/>
      <c r="V111" s="48"/>
    </row>
    <row r="112" spans="1:22" x14ac:dyDescent="0.2">
      <c r="A112" s="1" t="s">
        <v>298</v>
      </c>
      <c r="B112" t="s">
        <v>321</v>
      </c>
      <c r="C112" t="s">
        <v>322</v>
      </c>
      <c r="D112" s="2" t="s">
        <v>171</v>
      </c>
      <c r="E112" s="2" t="s">
        <v>1261</v>
      </c>
      <c r="F112" s="6"/>
      <c r="G112" s="2" t="s">
        <v>1314</v>
      </c>
      <c r="H112" s="2" t="s">
        <v>9</v>
      </c>
      <c r="I112" s="2" t="s">
        <v>10</v>
      </c>
      <c r="J112" s="42">
        <v>1165.1999999999998</v>
      </c>
      <c r="K112" s="5" t="s">
        <v>22</v>
      </c>
      <c r="L112" t="s">
        <v>167</v>
      </c>
      <c r="M112" t="s">
        <v>526</v>
      </c>
      <c r="R112" s="2">
        <v>1914</v>
      </c>
      <c r="S112" s="24">
        <f t="shared" si="6"/>
        <v>1165.1999999999998</v>
      </c>
      <c r="T112" s="2" t="s">
        <v>1236</v>
      </c>
    </row>
    <row r="113" spans="1:22" x14ac:dyDescent="0.2">
      <c r="A113" s="1" t="s">
        <v>299</v>
      </c>
      <c r="B113" t="s">
        <v>321</v>
      </c>
      <c r="C113" t="s">
        <v>322</v>
      </c>
      <c r="D113" s="2" t="s">
        <v>171</v>
      </c>
      <c r="E113" s="2" t="s">
        <v>1261</v>
      </c>
      <c r="F113" s="6"/>
      <c r="G113" s="2" t="s">
        <v>14</v>
      </c>
      <c r="H113" s="2" t="s">
        <v>9</v>
      </c>
      <c r="I113" s="2" t="s">
        <v>10</v>
      </c>
      <c r="J113" s="42">
        <v>1507.8</v>
      </c>
      <c r="K113" s="5" t="s">
        <v>22</v>
      </c>
      <c r="L113" t="s">
        <v>167</v>
      </c>
      <c r="M113" t="s">
        <v>526</v>
      </c>
      <c r="R113" s="2">
        <v>2485</v>
      </c>
      <c r="S113" s="24">
        <f t="shared" si="6"/>
        <v>1507.8</v>
      </c>
      <c r="T113" s="2" t="s">
        <v>1236</v>
      </c>
    </row>
    <row r="114" spans="1:22" x14ac:dyDescent="0.2">
      <c r="A114" s="1" t="s">
        <v>300</v>
      </c>
      <c r="B114" t="s">
        <v>321</v>
      </c>
      <c r="C114" t="s">
        <v>322</v>
      </c>
      <c r="D114" s="2" t="s">
        <v>171</v>
      </c>
      <c r="E114" s="2" t="s">
        <v>1261</v>
      </c>
      <c r="F114" s="6"/>
      <c r="G114" s="2" t="s">
        <v>1304</v>
      </c>
      <c r="H114" s="2" t="s">
        <v>9</v>
      </c>
      <c r="I114" s="2" t="s">
        <v>10</v>
      </c>
      <c r="J114" s="42">
        <v>1507.8</v>
      </c>
      <c r="K114" s="5" t="s">
        <v>22</v>
      </c>
      <c r="L114" t="s">
        <v>167</v>
      </c>
      <c r="M114" t="s">
        <v>526</v>
      </c>
      <c r="R114" s="2">
        <v>2485</v>
      </c>
      <c r="S114" s="24">
        <f t="shared" si="6"/>
        <v>1507.8</v>
      </c>
      <c r="T114" s="2" t="s">
        <v>1236</v>
      </c>
    </row>
    <row r="115" spans="1:22" x14ac:dyDescent="0.2">
      <c r="A115" s="1" t="s">
        <v>301</v>
      </c>
      <c r="B115" t="s">
        <v>321</v>
      </c>
      <c r="C115" t="s">
        <v>322</v>
      </c>
      <c r="D115" s="2" t="s">
        <v>171</v>
      </c>
      <c r="E115" s="2" t="s">
        <v>1260</v>
      </c>
      <c r="F115" s="6"/>
      <c r="G115" s="2" t="s">
        <v>12</v>
      </c>
      <c r="H115" s="2" t="s">
        <v>9</v>
      </c>
      <c r="I115" s="2" t="s">
        <v>10</v>
      </c>
      <c r="J115" s="42">
        <v>1456.8</v>
      </c>
      <c r="K115" s="5" t="s">
        <v>22</v>
      </c>
      <c r="L115" t="s">
        <v>167</v>
      </c>
      <c r="M115" t="s">
        <v>526</v>
      </c>
      <c r="R115" s="2">
        <v>2400</v>
      </c>
      <c r="S115" s="24">
        <f t="shared" si="6"/>
        <v>1456.8</v>
      </c>
      <c r="T115" s="2" t="s">
        <v>1237</v>
      </c>
    </row>
    <row r="116" spans="1:22" x14ac:dyDescent="0.2">
      <c r="A116" s="1" t="s">
        <v>302</v>
      </c>
      <c r="B116" t="s">
        <v>321</v>
      </c>
      <c r="C116" t="s">
        <v>322</v>
      </c>
      <c r="D116" s="2" t="s">
        <v>171</v>
      </c>
      <c r="E116" s="2" t="s">
        <v>1260</v>
      </c>
      <c r="F116" s="6"/>
      <c r="G116" s="2" t="s">
        <v>1313</v>
      </c>
      <c r="H116" s="2" t="s">
        <v>9</v>
      </c>
      <c r="I116" s="2" t="s">
        <v>10</v>
      </c>
      <c r="J116" s="42">
        <v>1456.8</v>
      </c>
      <c r="K116" s="5" t="s">
        <v>22</v>
      </c>
      <c r="L116" t="s">
        <v>167</v>
      </c>
      <c r="M116" t="s">
        <v>526</v>
      </c>
      <c r="R116" s="2">
        <v>2400</v>
      </c>
      <c r="S116" s="24">
        <f t="shared" si="6"/>
        <v>1456.8</v>
      </c>
      <c r="T116" s="2" t="s">
        <v>1237</v>
      </c>
    </row>
    <row r="117" spans="1:22" s="45" customFormat="1" x14ac:dyDescent="0.2">
      <c r="A117" s="68" t="s">
        <v>303</v>
      </c>
      <c r="B117" s="45" t="s">
        <v>321</v>
      </c>
      <c r="C117" s="45" t="s">
        <v>322</v>
      </c>
      <c r="D117" s="69" t="s">
        <v>171</v>
      </c>
      <c r="E117" s="69" t="s">
        <v>1260</v>
      </c>
      <c r="F117" s="44"/>
      <c r="G117" s="69" t="s">
        <v>13</v>
      </c>
      <c r="H117" s="69" t="s">
        <v>9</v>
      </c>
      <c r="I117" s="69" t="s">
        <v>10</v>
      </c>
      <c r="J117" s="73">
        <v>1507.8</v>
      </c>
      <c r="K117" s="74" t="s">
        <v>22</v>
      </c>
      <c r="L117" s="45" t="s">
        <v>167</v>
      </c>
      <c r="M117" s="45" t="s">
        <v>526</v>
      </c>
      <c r="Q117" s="45">
        <v>2485</v>
      </c>
      <c r="R117" s="69">
        <v>2485</v>
      </c>
      <c r="S117" s="24">
        <f t="shared" si="6"/>
        <v>1507.8</v>
      </c>
      <c r="T117" s="69" t="s">
        <v>1237</v>
      </c>
      <c r="U117" s="48"/>
      <c r="V117" s="48"/>
    </row>
    <row r="118" spans="1:22" x14ac:dyDescent="0.2">
      <c r="A118" s="1" t="s">
        <v>304</v>
      </c>
      <c r="B118" t="s">
        <v>321</v>
      </c>
      <c r="C118" t="s">
        <v>322</v>
      </c>
      <c r="D118" s="2" t="s">
        <v>171</v>
      </c>
      <c r="E118" s="2" t="s">
        <v>1260</v>
      </c>
      <c r="F118" s="6"/>
      <c r="G118" s="2" t="s">
        <v>1314</v>
      </c>
      <c r="H118" s="2" t="s">
        <v>9</v>
      </c>
      <c r="I118" s="2" t="s">
        <v>10</v>
      </c>
      <c r="J118" s="42">
        <v>1507.8</v>
      </c>
      <c r="K118" s="5" t="s">
        <v>22</v>
      </c>
      <c r="L118" t="s">
        <v>167</v>
      </c>
      <c r="M118" t="s">
        <v>526</v>
      </c>
      <c r="R118" s="2">
        <v>2485</v>
      </c>
      <c r="S118" s="24">
        <f t="shared" si="6"/>
        <v>1507.8</v>
      </c>
      <c r="T118" s="2" t="s">
        <v>1237</v>
      </c>
    </row>
    <row r="119" spans="1:22" x14ac:dyDescent="0.2">
      <c r="A119" s="1" t="s">
        <v>305</v>
      </c>
      <c r="B119" t="s">
        <v>321</v>
      </c>
      <c r="C119" t="s">
        <v>322</v>
      </c>
      <c r="D119" s="2" t="s">
        <v>171</v>
      </c>
      <c r="E119" s="2" t="s">
        <v>1260</v>
      </c>
      <c r="F119" s="6"/>
      <c r="G119" s="2" t="s">
        <v>14</v>
      </c>
      <c r="H119" s="2" t="s">
        <v>9</v>
      </c>
      <c r="I119" s="2" t="s">
        <v>10</v>
      </c>
      <c r="J119" s="42">
        <v>1522.1999999999998</v>
      </c>
      <c r="K119" s="5" t="s">
        <v>22</v>
      </c>
      <c r="L119" t="s">
        <v>167</v>
      </c>
      <c r="M119" t="s">
        <v>526</v>
      </c>
      <c r="R119" s="2">
        <v>2509</v>
      </c>
      <c r="S119" s="24">
        <f t="shared" si="6"/>
        <v>1522.1999999999998</v>
      </c>
      <c r="T119" s="2" t="s">
        <v>1237</v>
      </c>
    </row>
    <row r="120" spans="1:22" x14ac:dyDescent="0.2">
      <c r="A120" s="1" t="s">
        <v>306</v>
      </c>
      <c r="B120" t="s">
        <v>321</v>
      </c>
      <c r="C120" t="s">
        <v>322</v>
      </c>
      <c r="D120" s="2" t="s">
        <v>171</v>
      </c>
      <c r="E120" s="2" t="s">
        <v>1260</v>
      </c>
      <c r="F120" s="6"/>
      <c r="G120" s="2" t="s">
        <v>1304</v>
      </c>
      <c r="H120" s="2" t="s">
        <v>9</v>
      </c>
      <c r="I120" s="2" t="s">
        <v>10</v>
      </c>
      <c r="J120" s="42">
        <v>1604.3999999999999</v>
      </c>
      <c r="K120" s="5" t="s">
        <v>22</v>
      </c>
      <c r="L120" t="s">
        <v>167</v>
      </c>
      <c r="M120" t="s">
        <v>526</v>
      </c>
      <c r="R120" s="2">
        <v>2646</v>
      </c>
      <c r="S120" s="24">
        <f t="shared" si="6"/>
        <v>1604.3999999999999</v>
      </c>
      <c r="T120" s="2" t="s">
        <v>1237</v>
      </c>
    </row>
    <row r="121" spans="1:22" x14ac:dyDescent="0.2">
      <c r="A121" s="1" t="s">
        <v>307</v>
      </c>
      <c r="B121" t="s">
        <v>321</v>
      </c>
      <c r="C121" t="s">
        <v>322</v>
      </c>
      <c r="D121" s="2" t="s">
        <v>172</v>
      </c>
      <c r="E121" s="2" t="s">
        <v>1260</v>
      </c>
      <c r="F121" s="6"/>
      <c r="G121" s="2" t="s">
        <v>12</v>
      </c>
      <c r="H121" s="2" t="s">
        <v>9</v>
      </c>
      <c r="I121" s="2" t="s">
        <v>10</v>
      </c>
      <c r="J121" s="42">
        <v>1456.8</v>
      </c>
      <c r="K121" s="5" t="s">
        <v>22</v>
      </c>
      <c r="L121" t="s">
        <v>167</v>
      </c>
      <c r="M121" t="s">
        <v>526</v>
      </c>
      <c r="R121" s="2">
        <v>2400</v>
      </c>
      <c r="S121" s="24">
        <f t="shared" si="6"/>
        <v>1456.8</v>
      </c>
      <c r="T121" s="2" t="s">
        <v>1237</v>
      </c>
    </row>
    <row r="122" spans="1:22" x14ac:dyDescent="0.2">
      <c r="A122" s="1" t="s">
        <v>308</v>
      </c>
      <c r="B122" t="s">
        <v>321</v>
      </c>
      <c r="C122" t="s">
        <v>322</v>
      </c>
      <c r="D122" s="2" t="s">
        <v>172</v>
      </c>
      <c r="E122" s="2" t="s">
        <v>1260</v>
      </c>
      <c r="F122" s="6"/>
      <c r="G122" s="2" t="s">
        <v>1313</v>
      </c>
      <c r="H122" s="2" t="s">
        <v>9</v>
      </c>
      <c r="I122" s="2" t="s">
        <v>10</v>
      </c>
      <c r="J122" s="42">
        <v>1456.8</v>
      </c>
      <c r="K122" s="5" t="s">
        <v>22</v>
      </c>
      <c r="L122" t="s">
        <v>167</v>
      </c>
      <c r="M122" t="s">
        <v>526</v>
      </c>
      <c r="R122" s="2">
        <v>2400</v>
      </c>
      <c r="S122" s="24">
        <f t="shared" si="6"/>
        <v>1456.8</v>
      </c>
      <c r="T122" s="2" t="s">
        <v>1237</v>
      </c>
    </row>
    <row r="123" spans="1:22" x14ac:dyDescent="0.2">
      <c r="A123" s="1" t="s">
        <v>309</v>
      </c>
      <c r="B123" t="s">
        <v>321</v>
      </c>
      <c r="C123" t="s">
        <v>322</v>
      </c>
      <c r="D123" s="2" t="s">
        <v>172</v>
      </c>
      <c r="E123" s="2" t="s">
        <v>1260</v>
      </c>
      <c r="F123" s="6"/>
      <c r="G123" s="2" t="s">
        <v>13</v>
      </c>
      <c r="H123" s="2" t="s">
        <v>9</v>
      </c>
      <c r="I123" s="2" t="s">
        <v>10</v>
      </c>
      <c r="J123" s="42">
        <v>1507.8</v>
      </c>
      <c r="K123" s="5" t="s">
        <v>22</v>
      </c>
      <c r="L123" t="s">
        <v>167</v>
      </c>
      <c r="M123" t="s">
        <v>526</v>
      </c>
      <c r="R123" s="2">
        <v>2485</v>
      </c>
      <c r="S123" s="24">
        <f t="shared" si="6"/>
        <v>1507.8</v>
      </c>
      <c r="T123" s="2" t="s">
        <v>1237</v>
      </c>
      <c r="U123" s="24">
        <f>S123+8+8</f>
        <v>1523.8</v>
      </c>
    </row>
    <row r="124" spans="1:22" x14ac:dyDescent="0.2">
      <c r="A124" s="1" t="s">
        <v>310</v>
      </c>
      <c r="B124" t="s">
        <v>321</v>
      </c>
      <c r="C124" t="s">
        <v>322</v>
      </c>
      <c r="D124" s="2" t="s">
        <v>172</v>
      </c>
      <c r="E124" s="2" t="s">
        <v>1260</v>
      </c>
      <c r="F124" s="6"/>
      <c r="G124" s="2" t="s">
        <v>1314</v>
      </c>
      <c r="H124" s="2" t="s">
        <v>9</v>
      </c>
      <c r="I124" s="2" t="s">
        <v>10</v>
      </c>
      <c r="J124" s="42">
        <v>1507.8</v>
      </c>
      <c r="K124" s="5" t="s">
        <v>22</v>
      </c>
      <c r="L124" t="s">
        <v>167</v>
      </c>
      <c r="M124" t="s">
        <v>526</v>
      </c>
      <c r="R124" s="2">
        <v>2485</v>
      </c>
      <c r="S124" s="24">
        <f t="shared" si="6"/>
        <v>1507.8</v>
      </c>
      <c r="T124" s="2" t="s">
        <v>1237</v>
      </c>
      <c r="U124" s="24">
        <f>S124+8+8</f>
        <v>1523.8</v>
      </c>
    </row>
    <row r="125" spans="1:22" x14ac:dyDescent="0.2">
      <c r="A125" s="1" t="s">
        <v>311</v>
      </c>
      <c r="B125" t="s">
        <v>321</v>
      </c>
      <c r="C125" t="s">
        <v>322</v>
      </c>
      <c r="D125" s="2" t="s">
        <v>172</v>
      </c>
      <c r="E125" s="2" t="s">
        <v>1260</v>
      </c>
      <c r="F125" s="6"/>
      <c r="G125" s="2" t="s">
        <v>14</v>
      </c>
      <c r="H125" s="2" t="s">
        <v>9</v>
      </c>
      <c r="I125" s="2" t="s">
        <v>10</v>
      </c>
      <c r="J125" s="42">
        <v>1522.1999999999998</v>
      </c>
      <c r="K125" s="5" t="s">
        <v>22</v>
      </c>
      <c r="L125" t="s">
        <v>167</v>
      </c>
      <c r="M125" t="s">
        <v>526</v>
      </c>
      <c r="R125" s="2">
        <v>2509</v>
      </c>
      <c r="S125" s="24">
        <f t="shared" si="6"/>
        <v>1522.1999999999998</v>
      </c>
      <c r="T125" s="2" t="s">
        <v>1237</v>
      </c>
      <c r="U125" s="24">
        <f>S125+8+8</f>
        <v>1538.1999999999998</v>
      </c>
    </row>
    <row r="126" spans="1:22" x14ac:dyDescent="0.2">
      <c r="A126" s="1" t="s">
        <v>312</v>
      </c>
      <c r="B126" t="s">
        <v>321</v>
      </c>
      <c r="C126" t="s">
        <v>322</v>
      </c>
      <c r="D126" s="2" t="s">
        <v>172</v>
      </c>
      <c r="E126" s="2" t="s">
        <v>1260</v>
      </c>
      <c r="F126" s="6"/>
      <c r="G126" s="2" t="s">
        <v>1304</v>
      </c>
      <c r="H126" s="2" t="s">
        <v>9</v>
      </c>
      <c r="I126" s="2" t="s">
        <v>10</v>
      </c>
      <c r="J126" s="42">
        <v>1604.3999999999999</v>
      </c>
      <c r="K126" s="5" t="s">
        <v>22</v>
      </c>
      <c r="L126" t="s">
        <v>167</v>
      </c>
      <c r="M126" t="s">
        <v>526</v>
      </c>
      <c r="R126" s="2">
        <v>2646</v>
      </c>
      <c r="S126" s="24">
        <f t="shared" ref="S126" si="7">IF(I126="Standard", R126*0.7, IF(I126="Sur mesure", R126*0.6, "Valeur non reconnue"))+16.8</f>
        <v>1604.3999999999999</v>
      </c>
      <c r="T126" s="2" t="s">
        <v>1237</v>
      </c>
      <c r="U126" s="24">
        <f>S126+8+8</f>
        <v>1620.3999999999999</v>
      </c>
    </row>
  </sheetData>
  <autoFilter ref="A1:T126" xr:uid="{34DA2B5F-6982-7741-8052-0A1ADD28BEDA}"/>
  <phoneticPr fontId="5" type="noConversion"/>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5C8D60-5D5C-1648-BFFC-10CBBCB3EE0C}">
  <sheetPr codeName="Feuil10"/>
  <dimension ref="A1:V134"/>
  <sheetViews>
    <sheetView topLeftCell="A102" zoomScale="140" zoomScaleNormal="140" workbookViewId="0">
      <selection activeCell="I20" sqref="I20"/>
    </sheetView>
  </sheetViews>
  <sheetFormatPr baseColWidth="10" defaultRowHeight="16" x14ac:dyDescent="0.2"/>
  <cols>
    <col min="1" max="8" width="10.83203125" style="3"/>
    <col min="9" max="9" width="21.83203125" style="3" bestFit="1" customWidth="1"/>
    <col min="10" max="10" width="10.83203125" style="24"/>
    <col min="11" max="14" width="10.83203125" style="3"/>
    <col min="15" max="17" width="11.33203125" style="3" bestFit="1" customWidth="1"/>
    <col min="18" max="18" width="10.83203125" style="3"/>
    <col min="19" max="19" width="10.83203125" style="24"/>
    <col min="20" max="16384" width="10.83203125" style="3"/>
  </cols>
  <sheetData>
    <row r="1" spans="1:20" s="10" customFormat="1" ht="68" x14ac:dyDescent="0.15">
      <c r="A1" s="10" t="s">
        <v>40</v>
      </c>
      <c r="B1" s="10" t="s">
        <v>41</v>
      </c>
      <c r="C1" s="10" t="s">
        <v>42</v>
      </c>
      <c r="D1" s="10" t="s">
        <v>0</v>
      </c>
      <c r="E1" s="10" t="s">
        <v>7</v>
      </c>
      <c r="F1" s="10" t="s">
        <v>8</v>
      </c>
      <c r="G1" s="10" t="s">
        <v>1</v>
      </c>
      <c r="H1" s="10" t="s">
        <v>3</v>
      </c>
      <c r="I1" s="10" t="s">
        <v>5</v>
      </c>
      <c r="J1" s="70" t="s">
        <v>1346</v>
      </c>
      <c r="K1" s="11" t="s">
        <v>21</v>
      </c>
      <c r="L1" s="10" t="s">
        <v>165</v>
      </c>
      <c r="M1" s="11" t="s">
        <v>174</v>
      </c>
      <c r="N1" s="11" t="s">
        <v>725</v>
      </c>
      <c r="O1" s="20" t="s">
        <v>960</v>
      </c>
      <c r="P1" s="21" t="s">
        <v>961</v>
      </c>
      <c r="Q1" s="21" t="s">
        <v>962</v>
      </c>
      <c r="R1" s="10" t="s">
        <v>6</v>
      </c>
      <c r="S1" s="27" t="s">
        <v>1181</v>
      </c>
      <c r="T1" s="10" t="s">
        <v>7</v>
      </c>
    </row>
    <row r="2" spans="1:20" x14ac:dyDescent="0.2">
      <c r="A2" s="4" t="s">
        <v>28</v>
      </c>
      <c r="B2" s="3" t="s">
        <v>43</v>
      </c>
      <c r="C2" s="3" t="s">
        <v>27</v>
      </c>
      <c r="D2" s="4">
        <v>800</v>
      </c>
      <c r="G2" s="4">
        <v>2050</v>
      </c>
      <c r="H2" s="4" t="s">
        <v>2</v>
      </c>
      <c r="I2" s="4" t="s">
        <v>4</v>
      </c>
      <c r="J2" s="24">
        <v>230.29999999999998</v>
      </c>
      <c r="O2" s="24" t="str">
        <f t="shared" ref="O2:O13" si="0" xml:space="preserve"> (D2+55) &amp;" x " &amp;(G2+35)</f>
        <v>855 x 2085</v>
      </c>
      <c r="P2" s="24" t="str">
        <f t="shared" ref="P2:P13" si="1">(D2+46) &amp;" x " &amp;(G2+30)</f>
        <v>846 x 2080</v>
      </c>
      <c r="Q2" s="24" t="str">
        <f t="shared" ref="Q2:Q13" si="2">(D2-66) &amp;" x " &amp;(G2-24)</f>
        <v>734 x 2026</v>
      </c>
      <c r="R2" s="4">
        <v>317</v>
      </c>
      <c r="S2" s="24">
        <f>IF(I2="Standard", R2*0.7, IF(I2="Sur mesure", R2*0.6, "Valeur non reconnue"))</f>
        <v>221.89999999999998</v>
      </c>
    </row>
    <row r="3" spans="1:20" x14ac:dyDescent="0.2">
      <c r="A3" s="4" t="s">
        <v>29</v>
      </c>
      <c r="B3" s="3" t="s">
        <v>43</v>
      </c>
      <c r="C3" s="3" t="s">
        <v>27</v>
      </c>
      <c r="D3" s="4">
        <v>890</v>
      </c>
      <c r="G3" s="4">
        <v>2050</v>
      </c>
      <c r="H3" s="4" t="s">
        <v>2</v>
      </c>
      <c r="I3" s="4" t="s">
        <v>4</v>
      </c>
      <c r="J3" s="24">
        <v>230.29999999999998</v>
      </c>
      <c r="O3" s="24" t="str">
        <f t="shared" si="0"/>
        <v>945 x 2085</v>
      </c>
      <c r="P3" s="24" t="str">
        <f t="shared" si="1"/>
        <v>936 x 2080</v>
      </c>
      <c r="Q3" s="24" t="str">
        <f t="shared" si="2"/>
        <v>824 x 2026</v>
      </c>
      <c r="R3" s="4">
        <v>317</v>
      </c>
      <c r="S3" s="24">
        <f t="shared" ref="S3:S63" si="3">IF(I3="Standard", R3*0.7, IF(I3="Sur mesure", R3*0.6, "Valeur non reconnue"))</f>
        <v>221.89999999999998</v>
      </c>
    </row>
    <row r="4" spans="1:20" x14ac:dyDescent="0.2">
      <c r="A4" s="4" t="s">
        <v>30</v>
      </c>
      <c r="B4" s="3" t="s">
        <v>43</v>
      </c>
      <c r="C4" s="3" t="s">
        <v>27</v>
      </c>
      <c r="D4" s="4">
        <v>990</v>
      </c>
      <c r="G4" s="4">
        <v>2050</v>
      </c>
      <c r="H4" s="4" t="s">
        <v>2</v>
      </c>
      <c r="I4" s="4" t="s">
        <v>4</v>
      </c>
      <c r="J4" s="24">
        <v>243.6</v>
      </c>
      <c r="O4" s="24" t="str">
        <f t="shared" si="0"/>
        <v>1045 x 2085</v>
      </c>
      <c r="P4" s="24" t="str">
        <f t="shared" si="1"/>
        <v>1036 x 2080</v>
      </c>
      <c r="Q4" s="24" t="str">
        <f t="shared" si="2"/>
        <v>924 x 2026</v>
      </c>
      <c r="R4" s="4">
        <v>336</v>
      </c>
      <c r="S4" s="24">
        <f t="shared" si="3"/>
        <v>235.2</v>
      </c>
    </row>
    <row r="5" spans="1:20" x14ac:dyDescent="0.2">
      <c r="A5" s="4" t="s">
        <v>31</v>
      </c>
      <c r="B5" s="3" t="s">
        <v>43</v>
      </c>
      <c r="C5" s="3" t="s">
        <v>27</v>
      </c>
      <c r="D5" s="4">
        <v>1100</v>
      </c>
      <c r="G5" s="4">
        <v>2050</v>
      </c>
      <c r="H5" s="4" t="s">
        <v>2</v>
      </c>
      <c r="I5" s="4" t="s">
        <v>4</v>
      </c>
      <c r="J5" s="24">
        <v>291.89999999999998</v>
      </c>
      <c r="O5" s="24" t="str">
        <f t="shared" si="0"/>
        <v>1155 x 2085</v>
      </c>
      <c r="P5" s="24" t="str">
        <f t="shared" si="1"/>
        <v>1146 x 2080</v>
      </c>
      <c r="Q5" s="24" t="str">
        <f t="shared" si="2"/>
        <v>1034 x 2026</v>
      </c>
      <c r="R5" s="4">
        <v>405</v>
      </c>
      <c r="S5" s="24">
        <f t="shared" si="3"/>
        <v>283.5</v>
      </c>
    </row>
    <row r="6" spans="1:20" x14ac:dyDescent="0.2">
      <c r="A6" s="4" t="s">
        <v>32</v>
      </c>
      <c r="B6" s="3" t="s">
        <v>43</v>
      </c>
      <c r="C6" s="3" t="s">
        <v>27</v>
      </c>
      <c r="D6" s="4">
        <v>1200</v>
      </c>
      <c r="G6" s="4">
        <v>2050</v>
      </c>
      <c r="H6" s="4" t="s">
        <v>2</v>
      </c>
      <c r="I6" s="4" t="s">
        <v>4</v>
      </c>
      <c r="J6" s="24">
        <v>303.79999999999995</v>
      </c>
      <c r="O6" s="24" t="str">
        <f t="shared" si="0"/>
        <v>1255 x 2085</v>
      </c>
      <c r="P6" s="24" t="str">
        <f t="shared" si="1"/>
        <v>1246 x 2080</v>
      </c>
      <c r="Q6" s="24" t="str">
        <f t="shared" si="2"/>
        <v>1134 x 2026</v>
      </c>
      <c r="R6" s="4">
        <v>422</v>
      </c>
      <c r="S6" s="24">
        <f t="shared" si="3"/>
        <v>295.39999999999998</v>
      </c>
    </row>
    <row r="7" spans="1:20" x14ac:dyDescent="0.2">
      <c r="A7" s="4" t="s">
        <v>33</v>
      </c>
      <c r="B7" s="3" t="s">
        <v>43</v>
      </c>
      <c r="C7" s="3" t="s">
        <v>27</v>
      </c>
      <c r="D7" s="4">
        <v>1300</v>
      </c>
      <c r="G7" s="4">
        <v>2050</v>
      </c>
      <c r="H7" s="4" t="s">
        <v>2</v>
      </c>
      <c r="I7" s="4" t="s">
        <v>4</v>
      </c>
      <c r="J7" s="24">
        <v>308.69999999999993</v>
      </c>
      <c r="O7" s="24" t="str">
        <f t="shared" si="0"/>
        <v>1355 x 2085</v>
      </c>
      <c r="P7" s="24" t="str">
        <f t="shared" si="1"/>
        <v>1346 x 2080</v>
      </c>
      <c r="Q7" s="24" t="str">
        <f t="shared" si="2"/>
        <v>1234 x 2026</v>
      </c>
      <c r="R7" s="4">
        <v>429</v>
      </c>
      <c r="S7" s="24">
        <f t="shared" si="3"/>
        <v>300.29999999999995</v>
      </c>
    </row>
    <row r="8" spans="1:20" x14ac:dyDescent="0.2">
      <c r="A8" s="4" t="s">
        <v>34</v>
      </c>
      <c r="B8" s="3" t="s">
        <v>43</v>
      </c>
      <c r="C8" s="3" t="s">
        <v>27</v>
      </c>
      <c r="D8" s="4">
        <v>800</v>
      </c>
      <c r="G8" s="4">
        <v>2140</v>
      </c>
      <c r="H8" s="4" t="s">
        <v>2</v>
      </c>
      <c r="I8" s="4" t="s">
        <v>4</v>
      </c>
      <c r="J8" s="24">
        <v>238.7</v>
      </c>
      <c r="O8" s="24" t="str">
        <f t="shared" si="0"/>
        <v>855 x 2175</v>
      </c>
      <c r="P8" s="24" t="str">
        <f t="shared" si="1"/>
        <v>846 x 2170</v>
      </c>
      <c r="Q8" s="24" t="str">
        <f t="shared" si="2"/>
        <v>734 x 2116</v>
      </c>
      <c r="R8" s="4">
        <v>329</v>
      </c>
      <c r="S8" s="24">
        <f t="shared" si="3"/>
        <v>230.29999999999998</v>
      </c>
    </row>
    <row r="9" spans="1:20" x14ac:dyDescent="0.2">
      <c r="A9" s="4" t="s">
        <v>35</v>
      </c>
      <c r="B9" s="3" t="s">
        <v>43</v>
      </c>
      <c r="C9" s="3" t="s">
        <v>27</v>
      </c>
      <c r="D9" s="4">
        <v>890</v>
      </c>
      <c r="G9" s="4">
        <v>2140</v>
      </c>
      <c r="H9" s="4" t="s">
        <v>2</v>
      </c>
      <c r="I9" s="4" t="s">
        <v>4</v>
      </c>
      <c r="J9" s="24">
        <v>249.89999999999998</v>
      </c>
      <c r="O9" s="24" t="str">
        <f t="shared" si="0"/>
        <v>945 x 2175</v>
      </c>
      <c r="P9" s="24" t="str">
        <f t="shared" si="1"/>
        <v>936 x 2170</v>
      </c>
      <c r="Q9" s="24" t="str">
        <f t="shared" si="2"/>
        <v>824 x 2116</v>
      </c>
      <c r="R9" s="4">
        <v>345</v>
      </c>
      <c r="S9" s="24">
        <f t="shared" si="3"/>
        <v>241.49999999999997</v>
      </c>
    </row>
    <row r="10" spans="1:20" x14ac:dyDescent="0.2">
      <c r="A10" s="4" t="s">
        <v>36</v>
      </c>
      <c r="B10" s="3" t="s">
        <v>43</v>
      </c>
      <c r="C10" s="3" t="s">
        <v>27</v>
      </c>
      <c r="D10" s="4">
        <v>990</v>
      </c>
      <c r="G10" s="4">
        <v>2140</v>
      </c>
      <c r="H10" s="4" t="s">
        <v>2</v>
      </c>
      <c r="I10" s="4" t="s">
        <v>4</v>
      </c>
      <c r="J10" s="24">
        <v>256.89999999999998</v>
      </c>
      <c r="O10" s="24" t="str">
        <f t="shared" si="0"/>
        <v>1045 x 2175</v>
      </c>
      <c r="P10" s="24" t="str">
        <f t="shared" si="1"/>
        <v>1036 x 2170</v>
      </c>
      <c r="Q10" s="24" t="str">
        <f t="shared" si="2"/>
        <v>924 x 2116</v>
      </c>
      <c r="R10" s="4">
        <v>355</v>
      </c>
      <c r="S10" s="24">
        <f t="shared" si="3"/>
        <v>248.49999999999997</v>
      </c>
    </row>
    <row r="11" spans="1:20" x14ac:dyDescent="0.2">
      <c r="A11" s="4" t="s">
        <v>37</v>
      </c>
      <c r="B11" s="3" t="s">
        <v>43</v>
      </c>
      <c r="C11" s="3" t="s">
        <v>27</v>
      </c>
      <c r="D11" s="4">
        <v>1100</v>
      </c>
      <c r="G11" s="4">
        <v>2140</v>
      </c>
      <c r="H11" s="4" t="s">
        <v>2</v>
      </c>
      <c r="I11" s="4" t="s">
        <v>4</v>
      </c>
      <c r="J11" s="24">
        <v>312.19999999999993</v>
      </c>
      <c r="O11" s="24" t="str">
        <f t="shared" si="0"/>
        <v>1155 x 2175</v>
      </c>
      <c r="P11" s="24" t="str">
        <f t="shared" si="1"/>
        <v>1146 x 2170</v>
      </c>
      <c r="Q11" s="24" t="str">
        <f t="shared" si="2"/>
        <v>1034 x 2116</v>
      </c>
      <c r="R11" s="4">
        <v>434</v>
      </c>
      <c r="S11" s="24">
        <f t="shared" si="3"/>
        <v>303.79999999999995</v>
      </c>
    </row>
    <row r="12" spans="1:20" x14ac:dyDescent="0.2">
      <c r="A12" s="4" t="s">
        <v>38</v>
      </c>
      <c r="B12" s="3" t="s">
        <v>43</v>
      </c>
      <c r="C12" s="3" t="s">
        <v>27</v>
      </c>
      <c r="D12" s="4">
        <v>1200</v>
      </c>
      <c r="G12" s="4">
        <v>2140</v>
      </c>
      <c r="H12" s="4" t="s">
        <v>2</v>
      </c>
      <c r="I12" s="4" t="s">
        <v>4</v>
      </c>
      <c r="J12" s="24">
        <v>312.19999999999993</v>
      </c>
      <c r="O12" s="24" t="str">
        <f t="shared" si="0"/>
        <v>1255 x 2175</v>
      </c>
      <c r="P12" s="24" t="str">
        <f t="shared" si="1"/>
        <v>1246 x 2170</v>
      </c>
      <c r="Q12" s="24" t="str">
        <f t="shared" si="2"/>
        <v>1134 x 2116</v>
      </c>
      <c r="R12" s="4">
        <v>434</v>
      </c>
      <c r="S12" s="24">
        <f t="shared" si="3"/>
        <v>303.79999999999995</v>
      </c>
    </row>
    <row r="13" spans="1:20" x14ac:dyDescent="0.2">
      <c r="A13" s="4" t="s">
        <v>39</v>
      </c>
      <c r="B13" s="3" t="s">
        <v>43</v>
      </c>
      <c r="C13" s="3" t="s">
        <v>27</v>
      </c>
      <c r="D13" s="4">
        <v>1300</v>
      </c>
      <c r="G13" s="4">
        <v>2140</v>
      </c>
      <c r="H13" s="4" t="s">
        <v>2</v>
      </c>
      <c r="I13" s="4" t="s">
        <v>4</v>
      </c>
      <c r="J13" s="24">
        <v>318.49999999999994</v>
      </c>
      <c r="O13" s="24" t="str">
        <f t="shared" si="0"/>
        <v>1355 x 2175</v>
      </c>
      <c r="P13" s="24" t="str">
        <f t="shared" si="1"/>
        <v>1346 x 2170</v>
      </c>
      <c r="Q13" s="24" t="str">
        <f t="shared" si="2"/>
        <v>1234 x 2116</v>
      </c>
      <c r="R13" s="4">
        <v>443</v>
      </c>
      <c r="S13" s="24">
        <f t="shared" si="3"/>
        <v>310.09999999999997</v>
      </c>
    </row>
    <row r="14" spans="1:20" x14ac:dyDescent="0.2">
      <c r="A14" s="4" t="s">
        <v>44</v>
      </c>
      <c r="B14" s="3" t="s">
        <v>43</v>
      </c>
      <c r="C14" s="3" t="s">
        <v>27</v>
      </c>
      <c r="D14" s="4">
        <v>1190</v>
      </c>
      <c r="E14" s="7" t="s">
        <v>1262</v>
      </c>
      <c r="F14" s="4">
        <v>590</v>
      </c>
      <c r="G14" s="4">
        <v>2050</v>
      </c>
      <c r="H14" s="4" t="s">
        <v>9</v>
      </c>
      <c r="I14" s="4" t="s">
        <v>4</v>
      </c>
      <c r="J14" s="24">
        <v>558.59999999999991</v>
      </c>
      <c r="O14" s="24"/>
      <c r="P14" s="24"/>
      <c r="Q14" s="24"/>
      <c r="R14" s="4">
        <v>774</v>
      </c>
      <c r="S14" s="24">
        <f t="shared" si="3"/>
        <v>541.79999999999995</v>
      </c>
      <c r="T14" s="4">
        <v>600</v>
      </c>
    </row>
    <row r="15" spans="1:20" x14ac:dyDescent="0.2">
      <c r="A15" s="4" t="s">
        <v>45</v>
      </c>
      <c r="B15" s="3" t="s">
        <v>43</v>
      </c>
      <c r="C15" s="3" t="s">
        <v>27</v>
      </c>
      <c r="D15" s="4">
        <v>1200</v>
      </c>
      <c r="E15" s="7" t="s">
        <v>1263</v>
      </c>
      <c r="F15" s="4">
        <v>400</v>
      </c>
      <c r="G15" s="4">
        <v>2050</v>
      </c>
      <c r="H15" s="4" t="s">
        <v>9</v>
      </c>
      <c r="I15" s="4" t="s">
        <v>4</v>
      </c>
      <c r="J15" s="24">
        <v>519.4</v>
      </c>
      <c r="O15" s="24"/>
      <c r="P15" s="24"/>
      <c r="Q15" s="24"/>
      <c r="R15" s="4">
        <v>718</v>
      </c>
      <c r="S15" s="24">
        <f t="shared" si="3"/>
        <v>502.59999999999997</v>
      </c>
      <c r="T15" s="4">
        <v>800</v>
      </c>
    </row>
    <row r="16" spans="1:20" x14ac:dyDescent="0.2">
      <c r="A16" s="4" t="s">
        <v>46</v>
      </c>
      <c r="B16" s="3" t="s">
        <v>43</v>
      </c>
      <c r="C16" s="3" t="s">
        <v>27</v>
      </c>
      <c r="D16" s="4">
        <v>1290</v>
      </c>
      <c r="E16" s="7" t="s">
        <v>1264</v>
      </c>
      <c r="F16" s="4">
        <v>640</v>
      </c>
      <c r="G16" s="4">
        <v>2050</v>
      </c>
      <c r="H16" s="4" t="s">
        <v>9</v>
      </c>
      <c r="I16" s="4" t="s">
        <v>4</v>
      </c>
      <c r="J16" s="24">
        <v>558.59999999999991</v>
      </c>
      <c r="O16" s="24"/>
      <c r="P16" s="24"/>
      <c r="Q16" s="24"/>
      <c r="R16" s="4">
        <v>774</v>
      </c>
      <c r="S16" s="24">
        <f t="shared" si="3"/>
        <v>541.79999999999995</v>
      </c>
      <c r="T16" s="4">
        <v>650</v>
      </c>
    </row>
    <row r="17" spans="1:20" x14ac:dyDescent="0.2">
      <c r="A17" s="4" t="s">
        <v>47</v>
      </c>
      <c r="B17" s="3" t="s">
        <v>43</v>
      </c>
      <c r="C17" s="3" t="s">
        <v>27</v>
      </c>
      <c r="D17" s="4">
        <v>1390</v>
      </c>
      <c r="E17" s="7" t="s">
        <v>1265</v>
      </c>
      <c r="F17" s="4">
        <v>690</v>
      </c>
      <c r="G17" s="4">
        <v>2050</v>
      </c>
      <c r="H17" s="4" t="s">
        <v>9</v>
      </c>
      <c r="I17" s="4" t="s">
        <v>4</v>
      </c>
      <c r="J17" s="24">
        <v>558.59999999999991</v>
      </c>
      <c r="O17" s="24"/>
      <c r="P17" s="24"/>
      <c r="Q17" s="24"/>
      <c r="R17" s="4">
        <v>774</v>
      </c>
      <c r="S17" s="24">
        <f t="shared" si="3"/>
        <v>541.79999999999995</v>
      </c>
      <c r="T17" s="4">
        <v>700</v>
      </c>
    </row>
    <row r="18" spans="1:20" x14ac:dyDescent="0.2">
      <c r="A18" s="4" t="s">
        <v>48</v>
      </c>
      <c r="B18" s="3" t="s">
        <v>43</v>
      </c>
      <c r="C18" s="3" t="s">
        <v>27</v>
      </c>
      <c r="D18" s="4">
        <v>1490</v>
      </c>
      <c r="E18" s="7" t="s">
        <v>1266</v>
      </c>
      <c r="F18" s="4">
        <v>740</v>
      </c>
      <c r="G18" s="4">
        <v>2050</v>
      </c>
      <c r="H18" s="4" t="s">
        <v>9</v>
      </c>
      <c r="I18" s="4" t="s">
        <v>4</v>
      </c>
      <c r="J18" s="24">
        <v>569.09999999999991</v>
      </c>
      <c r="O18" s="24"/>
      <c r="P18" s="24"/>
      <c r="Q18" s="24"/>
      <c r="R18" s="4">
        <v>789</v>
      </c>
      <c r="S18" s="24">
        <f t="shared" si="3"/>
        <v>552.29999999999995</v>
      </c>
      <c r="T18" s="4">
        <v>750</v>
      </c>
    </row>
    <row r="19" spans="1:20" x14ac:dyDescent="0.2">
      <c r="A19" s="4" t="s">
        <v>49</v>
      </c>
      <c r="B19" s="3" t="s">
        <v>43</v>
      </c>
      <c r="C19" s="3" t="s">
        <v>27</v>
      </c>
      <c r="D19" s="4">
        <v>1490</v>
      </c>
      <c r="E19" s="7" t="s">
        <v>1267</v>
      </c>
      <c r="F19" s="4">
        <v>500</v>
      </c>
      <c r="G19" s="4">
        <v>2050</v>
      </c>
      <c r="H19" s="4" t="s">
        <v>9</v>
      </c>
      <c r="I19" s="4" t="s">
        <v>4</v>
      </c>
      <c r="J19" s="24">
        <v>569.09999999999991</v>
      </c>
      <c r="O19" s="24"/>
      <c r="P19" s="24"/>
      <c r="Q19" s="24"/>
      <c r="R19" s="4">
        <v>789</v>
      </c>
      <c r="S19" s="24">
        <f t="shared" si="3"/>
        <v>552.29999999999995</v>
      </c>
      <c r="T19" s="4">
        <v>990</v>
      </c>
    </row>
    <row r="20" spans="1:20" x14ac:dyDescent="0.2">
      <c r="A20" s="4" t="s">
        <v>50</v>
      </c>
      <c r="B20" s="3" t="s">
        <v>43</v>
      </c>
      <c r="C20" s="3" t="s">
        <v>27</v>
      </c>
      <c r="D20" s="4">
        <v>1590</v>
      </c>
      <c r="E20" s="7" t="s">
        <v>1263</v>
      </c>
      <c r="F20" s="4">
        <v>790</v>
      </c>
      <c r="G20" s="4">
        <v>2050</v>
      </c>
      <c r="H20" s="4" t="s">
        <v>9</v>
      </c>
      <c r="I20" s="4" t="s">
        <v>4</v>
      </c>
      <c r="J20" s="24">
        <v>591.49999999999989</v>
      </c>
      <c r="O20" s="24"/>
      <c r="P20" s="24"/>
      <c r="Q20" s="24"/>
      <c r="R20" s="4">
        <v>821</v>
      </c>
      <c r="S20" s="24">
        <f t="shared" si="3"/>
        <v>574.69999999999993</v>
      </c>
      <c r="T20" s="4">
        <v>800</v>
      </c>
    </row>
    <row r="21" spans="1:20" x14ac:dyDescent="0.2">
      <c r="A21" s="4" t="s">
        <v>51</v>
      </c>
      <c r="B21" s="3" t="s">
        <v>43</v>
      </c>
      <c r="C21" s="3" t="s">
        <v>27</v>
      </c>
      <c r="D21" s="4">
        <v>1590</v>
      </c>
      <c r="E21" s="7" t="s">
        <v>1267</v>
      </c>
      <c r="F21" s="4">
        <v>600</v>
      </c>
      <c r="G21" s="4">
        <v>2050</v>
      </c>
      <c r="H21" s="4" t="s">
        <v>9</v>
      </c>
      <c r="I21" s="4" t="s">
        <v>4</v>
      </c>
      <c r="J21" s="24">
        <v>591.49999999999989</v>
      </c>
      <c r="O21" s="24"/>
      <c r="P21" s="24"/>
      <c r="Q21" s="24"/>
      <c r="R21" s="4">
        <v>821</v>
      </c>
      <c r="S21" s="24">
        <f t="shared" si="3"/>
        <v>574.69999999999993</v>
      </c>
      <c r="T21" s="4">
        <v>990</v>
      </c>
    </row>
    <row r="22" spans="1:20" x14ac:dyDescent="0.2">
      <c r="A22" s="4" t="s">
        <v>52</v>
      </c>
      <c r="B22" s="3" t="s">
        <v>43</v>
      </c>
      <c r="C22" s="3" t="s">
        <v>27</v>
      </c>
      <c r="D22" s="4">
        <v>1690</v>
      </c>
      <c r="E22" s="7" t="s">
        <v>1267</v>
      </c>
      <c r="F22" s="4">
        <v>700</v>
      </c>
      <c r="G22" s="4">
        <v>2050</v>
      </c>
      <c r="H22" s="4" t="s">
        <v>9</v>
      </c>
      <c r="I22" s="4" t="s">
        <v>4</v>
      </c>
      <c r="J22" s="24">
        <v>591.49999999999989</v>
      </c>
      <c r="O22" s="24"/>
      <c r="P22" s="24"/>
      <c r="Q22" s="24"/>
      <c r="R22" s="4">
        <v>821</v>
      </c>
      <c r="S22" s="24">
        <f t="shared" si="3"/>
        <v>574.69999999999993</v>
      </c>
      <c r="T22" s="4">
        <v>990</v>
      </c>
    </row>
    <row r="23" spans="1:20" x14ac:dyDescent="0.2">
      <c r="A23" s="4" t="s">
        <v>53</v>
      </c>
      <c r="B23" s="3" t="s">
        <v>43</v>
      </c>
      <c r="C23" s="3" t="s">
        <v>27</v>
      </c>
      <c r="D23" s="4">
        <v>1770</v>
      </c>
      <c r="E23" s="7" t="s">
        <v>1268</v>
      </c>
      <c r="F23" s="4">
        <v>880</v>
      </c>
      <c r="G23" s="4">
        <v>2050</v>
      </c>
      <c r="H23" s="4" t="s">
        <v>9</v>
      </c>
      <c r="I23" s="4" t="s">
        <v>4</v>
      </c>
      <c r="J23" s="24">
        <v>623.69999999999993</v>
      </c>
      <c r="O23" s="24"/>
      <c r="P23" s="24"/>
      <c r="Q23" s="24"/>
      <c r="R23" s="4">
        <v>867</v>
      </c>
      <c r="S23" s="24">
        <f t="shared" si="3"/>
        <v>606.9</v>
      </c>
      <c r="T23" s="4">
        <v>890</v>
      </c>
    </row>
    <row r="24" spans="1:20" x14ac:dyDescent="0.2">
      <c r="A24" s="4" t="s">
        <v>54</v>
      </c>
      <c r="B24" s="3" t="s">
        <v>43</v>
      </c>
      <c r="C24" s="3" t="s">
        <v>27</v>
      </c>
      <c r="D24" s="4">
        <v>1790</v>
      </c>
      <c r="E24" s="7" t="s">
        <v>1267</v>
      </c>
      <c r="F24" s="4">
        <v>800</v>
      </c>
      <c r="G24" s="4">
        <v>2050</v>
      </c>
      <c r="H24" s="4" t="s">
        <v>9</v>
      </c>
      <c r="I24" s="4" t="s">
        <v>4</v>
      </c>
      <c r="J24" s="24">
        <v>658.69999999999993</v>
      </c>
      <c r="O24" s="24"/>
      <c r="P24" s="24"/>
      <c r="Q24" s="24"/>
      <c r="R24" s="4">
        <v>917</v>
      </c>
      <c r="S24" s="24">
        <f t="shared" si="3"/>
        <v>641.9</v>
      </c>
      <c r="T24" s="4">
        <v>990</v>
      </c>
    </row>
    <row r="25" spans="1:20" x14ac:dyDescent="0.2">
      <c r="A25" s="4" t="s">
        <v>55</v>
      </c>
      <c r="B25" s="3" t="s">
        <v>43</v>
      </c>
      <c r="C25" s="3" t="s">
        <v>27</v>
      </c>
      <c r="D25" s="4">
        <v>1890</v>
      </c>
      <c r="E25" s="7" t="s">
        <v>1267</v>
      </c>
      <c r="F25" s="4">
        <v>900</v>
      </c>
      <c r="G25" s="4">
        <v>2050</v>
      </c>
      <c r="H25" s="4" t="s">
        <v>9</v>
      </c>
      <c r="I25" s="4" t="s">
        <v>4</v>
      </c>
      <c r="J25" s="65">
        <v>658.69999999999993</v>
      </c>
      <c r="O25" s="24"/>
      <c r="P25" s="24"/>
      <c r="Q25" s="24"/>
      <c r="R25" s="4">
        <v>917</v>
      </c>
      <c r="S25" s="24">
        <f t="shared" si="3"/>
        <v>641.9</v>
      </c>
      <c r="T25" s="4">
        <v>990</v>
      </c>
    </row>
    <row r="26" spans="1:20" x14ac:dyDescent="0.2">
      <c r="A26" s="4" t="s">
        <v>56</v>
      </c>
      <c r="B26" s="3" t="s">
        <v>43</v>
      </c>
      <c r="C26" s="3" t="s">
        <v>27</v>
      </c>
      <c r="D26" s="4">
        <v>1970</v>
      </c>
      <c r="E26" s="7" t="s">
        <v>1267</v>
      </c>
      <c r="F26" s="4">
        <v>980</v>
      </c>
      <c r="G26" s="4">
        <v>2050</v>
      </c>
      <c r="H26" s="4" t="s">
        <v>9</v>
      </c>
      <c r="I26" s="4" t="s">
        <v>4</v>
      </c>
      <c r="J26" s="24">
        <v>658.69999999999993</v>
      </c>
      <c r="O26" s="24"/>
      <c r="P26" s="24"/>
      <c r="Q26" s="24"/>
      <c r="R26" s="4">
        <v>917</v>
      </c>
      <c r="S26" s="24">
        <f t="shared" si="3"/>
        <v>641.9</v>
      </c>
      <c r="T26" s="4">
        <v>990</v>
      </c>
    </row>
    <row r="27" spans="1:20" x14ac:dyDescent="0.2">
      <c r="A27" s="4" t="s">
        <v>57</v>
      </c>
      <c r="B27" s="3" t="s">
        <v>43</v>
      </c>
      <c r="C27" s="3" t="s">
        <v>27</v>
      </c>
      <c r="D27" s="4">
        <v>1190</v>
      </c>
      <c r="E27" s="7" t="s">
        <v>1262</v>
      </c>
      <c r="F27" s="4">
        <v>590</v>
      </c>
      <c r="G27" s="4">
        <v>2140</v>
      </c>
      <c r="H27" s="4" t="s">
        <v>9</v>
      </c>
      <c r="I27" s="4" t="s">
        <v>4</v>
      </c>
      <c r="J27" s="24">
        <v>613.19999999999993</v>
      </c>
      <c r="O27" s="24"/>
      <c r="P27" s="24"/>
      <c r="Q27" s="24"/>
      <c r="R27" s="4">
        <v>852</v>
      </c>
      <c r="S27" s="24">
        <f t="shared" si="3"/>
        <v>596.4</v>
      </c>
      <c r="T27" s="4">
        <v>600</v>
      </c>
    </row>
    <row r="28" spans="1:20" x14ac:dyDescent="0.2">
      <c r="A28" s="4" t="s">
        <v>58</v>
      </c>
      <c r="B28" s="3" t="s">
        <v>43</v>
      </c>
      <c r="C28" s="3" t="s">
        <v>27</v>
      </c>
      <c r="D28" s="4">
        <v>1200</v>
      </c>
      <c r="E28" s="7" t="s">
        <v>1263</v>
      </c>
      <c r="F28" s="4">
        <v>400</v>
      </c>
      <c r="G28" s="4">
        <v>2140</v>
      </c>
      <c r="H28" s="4" t="s">
        <v>9</v>
      </c>
      <c r="I28" s="4" t="s">
        <v>4</v>
      </c>
      <c r="J28" s="24">
        <v>537.59999999999991</v>
      </c>
      <c r="O28" s="24"/>
      <c r="P28" s="24"/>
      <c r="Q28" s="24"/>
      <c r="R28" s="4">
        <v>744</v>
      </c>
      <c r="S28" s="24">
        <f t="shared" si="3"/>
        <v>520.79999999999995</v>
      </c>
      <c r="T28" s="4">
        <v>800</v>
      </c>
    </row>
    <row r="29" spans="1:20" x14ac:dyDescent="0.2">
      <c r="A29" s="4" t="s">
        <v>59</v>
      </c>
      <c r="B29" s="3" t="s">
        <v>43</v>
      </c>
      <c r="C29" s="3" t="s">
        <v>27</v>
      </c>
      <c r="D29" s="4">
        <v>1290</v>
      </c>
      <c r="E29" s="7" t="s">
        <v>1264</v>
      </c>
      <c r="F29" s="4">
        <v>640</v>
      </c>
      <c r="G29" s="4">
        <v>2140</v>
      </c>
      <c r="H29" s="4" t="s">
        <v>9</v>
      </c>
      <c r="I29" s="4" t="s">
        <v>4</v>
      </c>
      <c r="J29" s="24">
        <v>613.19999999999993</v>
      </c>
      <c r="O29" s="24"/>
      <c r="P29" s="24"/>
      <c r="Q29" s="24"/>
      <c r="R29" s="4">
        <v>852</v>
      </c>
      <c r="S29" s="24">
        <f t="shared" si="3"/>
        <v>596.4</v>
      </c>
      <c r="T29" s="4">
        <v>650</v>
      </c>
    </row>
    <row r="30" spans="1:20" x14ac:dyDescent="0.2">
      <c r="A30" s="4" t="s">
        <v>60</v>
      </c>
      <c r="B30" s="3" t="s">
        <v>43</v>
      </c>
      <c r="C30" s="3" t="s">
        <v>27</v>
      </c>
      <c r="D30" s="4">
        <v>1390</v>
      </c>
      <c r="E30" s="7" t="s">
        <v>1265</v>
      </c>
      <c r="F30" s="4">
        <v>690</v>
      </c>
      <c r="G30" s="4">
        <v>2140</v>
      </c>
      <c r="H30" s="4" t="s">
        <v>9</v>
      </c>
      <c r="I30" s="4" t="s">
        <v>4</v>
      </c>
      <c r="J30" s="24">
        <v>613.19999999999993</v>
      </c>
      <c r="O30" s="24"/>
      <c r="P30" s="24"/>
      <c r="Q30" s="24"/>
      <c r="R30" s="4">
        <v>852</v>
      </c>
      <c r="S30" s="24">
        <f t="shared" si="3"/>
        <v>596.4</v>
      </c>
      <c r="T30" s="4">
        <v>700</v>
      </c>
    </row>
    <row r="31" spans="1:20" x14ac:dyDescent="0.2">
      <c r="A31" s="4" t="s">
        <v>61</v>
      </c>
      <c r="B31" s="3" t="s">
        <v>43</v>
      </c>
      <c r="C31" s="3" t="s">
        <v>27</v>
      </c>
      <c r="D31" s="4">
        <v>1490</v>
      </c>
      <c r="E31" s="7" t="s">
        <v>1266</v>
      </c>
      <c r="F31" s="4">
        <v>740</v>
      </c>
      <c r="G31" s="4">
        <v>2140</v>
      </c>
      <c r="H31" s="4" t="s">
        <v>9</v>
      </c>
      <c r="I31" s="4" t="s">
        <v>4</v>
      </c>
      <c r="J31" s="24">
        <v>613.19999999999993</v>
      </c>
      <c r="O31" s="24"/>
      <c r="P31" s="24"/>
      <c r="Q31" s="24"/>
      <c r="R31" s="4">
        <v>852</v>
      </c>
      <c r="S31" s="24">
        <f t="shared" si="3"/>
        <v>596.4</v>
      </c>
      <c r="T31" s="4">
        <v>750</v>
      </c>
    </row>
    <row r="32" spans="1:20" x14ac:dyDescent="0.2">
      <c r="A32" s="4" t="s">
        <v>62</v>
      </c>
      <c r="B32" s="3" t="s">
        <v>43</v>
      </c>
      <c r="C32" s="3" t="s">
        <v>27</v>
      </c>
      <c r="D32" s="4">
        <v>1490</v>
      </c>
      <c r="E32" s="7" t="s">
        <v>1267</v>
      </c>
      <c r="F32" s="4">
        <v>500</v>
      </c>
      <c r="G32" s="4">
        <v>2140</v>
      </c>
      <c r="H32" s="4" t="s">
        <v>9</v>
      </c>
      <c r="I32" s="4" t="s">
        <v>4</v>
      </c>
      <c r="J32" s="24">
        <v>606.19999999999993</v>
      </c>
      <c r="O32" s="24"/>
      <c r="P32" s="24"/>
      <c r="Q32" s="24"/>
      <c r="R32" s="4">
        <v>842</v>
      </c>
      <c r="S32" s="24">
        <f t="shared" si="3"/>
        <v>589.4</v>
      </c>
      <c r="T32" s="4">
        <v>990</v>
      </c>
    </row>
    <row r="33" spans="1:20" x14ac:dyDescent="0.2">
      <c r="A33" s="4" t="s">
        <v>63</v>
      </c>
      <c r="B33" s="3" t="s">
        <v>43</v>
      </c>
      <c r="C33" s="3" t="s">
        <v>27</v>
      </c>
      <c r="D33" s="4">
        <v>1590</v>
      </c>
      <c r="E33" s="7" t="s">
        <v>1263</v>
      </c>
      <c r="F33" s="4">
        <v>790</v>
      </c>
      <c r="G33" s="4">
        <v>2140</v>
      </c>
      <c r="H33" s="4" t="s">
        <v>9</v>
      </c>
      <c r="I33" s="4" t="s">
        <v>4</v>
      </c>
      <c r="J33" s="24">
        <v>606.19999999999993</v>
      </c>
      <c r="O33" s="24"/>
      <c r="P33" s="24"/>
      <c r="Q33" s="24"/>
      <c r="R33" s="4">
        <v>842</v>
      </c>
      <c r="S33" s="24">
        <f t="shared" si="3"/>
        <v>589.4</v>
      </c>
      <c r="T33" s="4">
        <v>800</v>
      </c>
    </row>
    <row r="34" spans="1:20" x14ac:dyDescent="0.2">
      <c r="A34" s="4" t="s">
        <v>64</v>
      </c>
      <c r="B34" s="3" t="s">
        <v>43</v>
      </c>
      <c r="C34" s="3" t="s">
        <v>27</v>
      </c>
      <c r="D34" s="4">
        <v>1590</v>
      </c>
      <c r="E34" s="7" t="s">
        <v>1267</v>
      </c>
      <c r="F34" s="4">
        <v>600</v>
      </c>
      <c r="G34" s="4">
        <v>2140</v>
      </c>
      <c r="H34" s="4" t="s">
        <v>9</v>
      </c>
      <c r="I34" s="4" t="s">
        <v>4</v>
      </c>
      <c r="J34" s="24">
        <v>658.69999999999993</v>
      </c>
      <c r="O34" s="24"/>
      <c r="P34" s="24"/>
      <c r="Q34" s="24"/>
      <c r="R34" s="4">
        <v>917</v>
      </c>
      <c r="S34" s="24">
        <f t="shared" si="3"/>
        <v>641.9</v>
      </c>
      <c r="T34" s="4">
        <v>990</v>
      </c>
    </row>
    <row r="35" spans="1:20" x14ac:dyDescent="0.2">
      <c r="A35" s="4" t="s">
        <v>65</v>
      </c>
      <c r="B35" s="3" t="s">
        <v>43</v>
      </c>
      <c r="C35" s="3" t="s">
        <v>27</v>
      </c>
      <c r="D35" s="4">
        <v>1690</v>
      </c>
      <c r="E35" s="7" t="s">
        <v>1267</v>
      </c>
      <c r="F35" s="4">
        <v>700</v>
      </c>
      <c r="G35" s="4">
        <v>2140</v>
      </c>
      <c r="H35" s="4" t="s">
        <v>9</v>
      </c>
      <c r="I35" s="4" t="s">
        <v>4</v>
      </c>
      <c r="J35" s="24">
        <v>658.69999999999993</v>
      </c>
      <c r="O35" s="24"/>
      <c r="P35" s="24"/>
      <c r="Q35" s="24"/>
      <c r="R35" s="4">
        <v>917</v>
      </c>
      <c r="S35" s="24">
        <f t="shared" si="3"/>
        <v>641.9</v>
      </c>
      <c r="T35" s="4">
        <v>990</v>
      </c>
    </row>
    <row r="36" spans="1:20" x14ac:dyDescent="0.2">
      <c r="A36" s="4" t="s">
        <v>66</v>
      </c>
      <c r="B36" s="3" t="s">
        <v>43</v>
      </c>
      <c r="C36" s="3" t="s">
        <v>27</v>
      </c>
      <c r="D36" s="4">
        <v>1770</v>
      </c>
      <c r="E36" s="7" t="s">
        <v>1268</v>
      </c>
      <c r="F36" s="4">
        <v>880</v>
      </c>
      <c r="G36" s="4">
        <v>2140</v>
      </c>
      <c r="H36" s="4" t="s">
        <v>9</v>
      </c>
      <c r="I36" s="4" t="s">
        <v>4</v>
      </c>
      <c r="J36" s="24">
        <v>623.69999999999993</v>
      </c>
      <c r="O36" s="24"/>
      <c r="P36" s="24"/>
      <c r="Q36" s="24"/>
      <c r="R36" s="4">
        <v>867</v>
      </c>
      <c r="S36" s="24">
        <f t="shared" si="3"/>
        <v>606.9</v>
      </c>
      <c r="T36" s="4">
        <v>890</v>
      </c>
    </row>
    <row r="37" spans="1:20" x14ac:dyDescent="0.2">
      <c r="A37" s="4" t="s">
        <v>67</v>
      </c>
      <c r="B37" s="3" t="s">
        <v>43</v>
      </c>
      <c r="C37" s="3" t="s">
        <v>27</v>
      </c>
      <c r="D37" s="4">
        <v>1790</v>
      </c>
      <c r="E37" s="7" t="s">
        <v>1267</v>
      </c>
      <c r="F37" s="4">
        <v>800</v>
      </c>
      <c r="G37" s="4">
        <v>2140</v>
      </c>
      <c r="H37" s="4" t="s">
        <v>9</v>
      </c>
      <c r="I37" s="4" t="s">
        <v>4</v>
      </c>
      <c r="J37" s="24">
        <v>658.69999999999993</v>
      </c>
      <c r="O37" s="24"/>
      <c r="P37" s="24"/>
      <c r="Q37" s="24"/>
      <c r="R37" s="4">
        <v>917</v>
      </c>
      <c r="S37" s="24">
        <f t="shared" si="3"/>
        <v>641.9</v>
      </c>
      <c r="T37" s="4">
        <v>990</v>
      </c>
    </row>
    <row r="38" spans="1:20" x14ac:dyDescent="0.2">
      <c r="A38" s="4" t="s">
        <v>68</v>
      </c>
      <c r="B38" s="3" t="s">
        <v>43</v>
      </c>
      <c r="C38" s="3" t="s">
        <v>27</v>
      </c>
      <c r="D38" s="4">
        <v>1890</v>
      </c>
      <c r="E38" s="7" t="s">
        <v>1267</v>
      </c>
      <c r="F38" s="4">
        <v>900</v>
      </c>
      <c r="G38" s="4">
        <v>2140</v>
      </c>
      <c r="H38" s="4" t="s">
        <v>9</v>
      </c>
      <c r="I38" s="4" t="s">
        <v>4</v>
      </c>
      <c r="J38" s="24">
        <v>658.69999999999993</v>
      </c>
      <c r="O38" s="24"/>
      <c r="P38" s="24"/>
      <c r="Q38" s="24"/>
      <c r="R38" s="4">
        <v>917</v>
      </c>
      <c r="S38" s="24">
        <f t="shared" si="3"/>
        <v>641.9</v>
      </c>
      <c r="T38" s="4">
        <v>990</v>
      </c>
    </row>
    <row r="39" spans="1:20" x14ac:dyDescent="0.2">
      <c r="A39" s="4" t="s">
        <v>69</v>
      </c>
      <c r="B39" s="3" t="s">
        <v>43</v>
      </c>
      <c r="C39" s="3" t="s">
        <v>27</v>
      </c>
      <c r="D39" s="4">
        <v>1970</v>
      </c>
      <c r="E39" s="7" t="s">
        <v>1267</v>
      </c>
      <c r="F39" s="4">
        <v>980</v>
      </c>
      <c r="G39" s="4">
        <v>2140</v>
      </c>
      <c r="H39" s="4" t="s">
        <v>9</v>
      </c>
      <c r="I39" s="4" t="s">
        <v>4</v>
      </c>
      <c r="J39" s="24">
        <v>658.69999999999993</v>
      </c>
      <c r="O39" s="24"/>
      <c r="P39" s="24"/>
      <c r="Q39" s="24"/>
      <c r="R39" s="4">
        <v>917</v>
      </c>
      <c r="S39" s="24">
        <f t="shared" si="3"/>
        <v>641.9</v>
      </c>
      <c r="T39" s="4">
        <v>990</v>
      </c>
    </row>
    <row r="40" spans="1:20" x14ac:dyDescent="0.2">
      <c r="A40" s="4" t="s">
        <v>70</v>
      </c>
      <c r="B40" s="3" t="s">
        <v>43</v>
      </c>
      <c r="C40" s="3" t="s">
        <v>27</v>
      </c>
      <c r="D40" s="4" t="s">
        <v>11</v>
      </c>
      <c r="G40" s="4" t="s">
        <v>12</v>
      </c>
      <c r="H40" s="4" t="s">
        <v>2</v>
      </c>
      <c r="I40" s="4" t="s">
        <v>10</v>
      </c>
      <c r="J40" s="24">
        <v>356.99999999999994</v>
      </c>
      <c r="M40" s="14" t="s">
        <v>173</v>
      </c>
      <c r="R40" s="4">
        <v>581</v>
      </c>
      <c r="S40" s="24">
        <f t="shared" si="3"/>
        <v>348.59999999999997</v>
      </c>
    </row>
    <row r="41" spans="1:20" x14ac:dyDescent="0.2">
      <c r="A41" s="4" t="s">
        <v>71</v>
      </c>
      <c r="B41" s="3" t="s">
        <v>43</v>
      </c>
      <c r="C41" s="3" t="s">
        <v>27</v>
      </c>
      <c r="D41" s="4" t="s">
        <v>11</v>
      </c>
      <c r="G41" s="4">
        <v>2050</v>
      </c>
      <c r="H41" s="4" t="s">
        <v>2</v>
      </c>
      <c r="I41" s="4" t="s">
        <v>10</v>
      </c>
      <c r="J41" s="24">
        <v>322.2</v>
      </c>
      <c r="M41" s="14" t="s">
        <v>173</v>
      </c>
      <c r="R41" s="4">
        <v>523</v>
      </c>
      <c r="S41" s="24">
        <f t="shared" si="3"/>
        <v>313.8</v>
      </c>
    </row>
    <row r="42" spans="1:20" x14ac:dyDescent="0.2">
      <c r="A42" s="4" t="s">
        <v>72</v>
      </c>
      <c r="B42" s="3" t="s">
        <v>43</v>
      </c>
      <c r="C42" s="3" t="s">
        <v>27</v>
      </c>
      <c r="D42" s="4" t="s">
        <v>11</v>
      </c>
      <c r="G42" s="4" t="s">
        <v>13</v>
      </c>
      <c r="H42" s="4" t="s">
        <v>2</v>
      </c>
      <c r="I42" s="4" t="s">
        <v>10</v>
      </c>
      <c r="J42" s="24">
        <v>365.99999999999994</v>
      </c>
      <c r="M42" s="14" t="s">
        <v>173</v>
      </c>
      <c r="R42" s="4">
        <v>596</v>
      </c>
      <c r="S42" s="24">
        <f t="shared" si="3"/>
        <v>357.59999999999997</v>
      </c>
    </row>
    <row r="43" spans="1:20" x14ac:dyDescent="0.2">
      <c r="A43" s="4" t="s">
        <v>73</v>
      </c>
      <c r="B43" s="3" t="s">
        <v>43</v>
      </c>
      <c r="C43" s="3" t="s">
        <v>27</v>
      </c>
      <c r="D43" s="4" t="s">
        <v>11</v>
      </c>
      <c r="G43" s="4">
        <v>2140</v>
      </c>
      <c r="H43" s="4" t="s">
        <v>2</v>
      </c>
      <c r="I43" s="4" t="s">
        <v>10</v>
      </c>
      <c r="J43" s="24">
        <v>333.59999999999997</v>
      </c>
      <c r="M43" s="14" t="s">
        <v>173</v>
      </c>
      <c r="R43" s="4">
        <v>542</v>
      </c>
      <c r="S43" s="24">
        <f t="shared" si="3"/>
        <v>325.2</v>
      </c>
    </row>
    <row r="44" spans="1:20" x14ac:dyDescent="0.2">
      <c r="A44" s="4" t="s">
        <v>74</v>
      </c>
      <c r="B44" s="3" t="s">
        <v>43</v>
      </c>
      <c r="C44" s="3" t="s">
        <v>27</v>
      </c>
      <c r="D44" s="4" t="s">
        <v>11</v>
      </c>
      <c r="G44" s="4" t="s">
        <v>14</v>
      </c>
      <c r="H44" s="4" t="s">
        <v>2</v>
      </c>
      <c r="I44" s="4" t="s">
        <v>10</v>
      </c>
      <c r="J44" s="24">
        <v>459.59999999999997</v>
      </c>
      <c r="M44" s="14" t="s">
        <v>173</v>
      </c>
      <c r="R44" s="4">
        <v>752</v>
      </c>
      <c r="S44" s="24">
        <f t="shared" si="3"/>
        <v>451.2</v>
      </c>
    </row>
    <row r="45" spans="1:20" x14ac:dyDescent="0.2">
      <c r="A45" s="4" t="s">
        <v>75</v>
      </c>
      <c r="B45" s="3" t="s">
        <v>43</v>
      </c>
      <c r="C45" s="3" t="s">
        <v>27</v>
      </c>
      <c r="D45" s="4" t="s">
        <v>11</v>
      </c>
      <c r="G45" s="4" t="s">
        <v>1299</v>
      </c>
      <c r="H45" s="4" t="s">
        <v>2</v>
      </c>
      <c r="I45" s="4" t="s">
        <v>10</v>
      </c>
      <c r="J45" s="24">
        <v>482.99999999999994</v>
      </c>
      <c r="M45" s="14" t="s">
        <v>173</v>
      </c>
      <c r="R45" s="4">
        <v>791</v>
      </c>
      <c r="S45" s="24">
        <f t="shared" si="3"/>
        <v>474.59999999999997</v>
      </c>
    </row>
    <row r="46" spans="1:20" x14ac:dyDescent="0.2">
      <c r="A46" s="4" t="s">
        <v>76</v>
      </c>
      <c r="B46" s="3" t="s">
        <v>43</v>
      </c>
      <c r="C46" s="3" t="s">
        <v>27</v>
      </c>
      <c r="D46" s="4" t="s">
        <v>17</v>
      </c>
      <c r="G46" s="4" t="s">
        <v>12</v>
      </c>
      <c r="H46" s="4" t="s">
        <v>2</v>
      </c>
      <c r="I46" s="4" t="s">
        <v>10</v>
      </c>
      <c r="J46" s="24">
        <v>369.59999999999997</v>
      </c>
      <c r="M46" s="14" t="s">
        <v>173</v>
      </c>
      <c r="R46" s="4">
        <v>602</v>
      </c>
      <c r="S46" s="24">
        <f t="shared" si="3"/>
        <v>361.2</v>
      </c>
    </row>
    <row r="47" spans="1:20" x14ac:dyDescent="0.2">
      <c r="A47" s="4" t="s">
        <v>77</v>
      </c>
      <c r="B47" s="3" t="s">
        <v>43</v>
      </c>
      <c r="C47" s="3" t="s">
        <v>27</v>
      </c>
      <c r="D47" s="4" t="s">
        <v>17</v>
      </c>
      <c r="G47" s="4">
        <v>2050</v>
      </c>
      <c r="H47" s="4" t="s">
        <v>2</v>
      </c>
      <c r="I47" s="4" t="s">
        <v>10</v>
      </c>
      <c r="J47" s="24">
        <v>336.59999999999997</v>
      </c>
      <c r="M47" s="14" t="s">
        <v>173</v>
      </c>
      <c r="R47" s="4">
        <v>547</v>
      </c>
      <c r="S47" s="24">
        <f t="shared" si="3"/>
        <v>328.2</v>
      </c>
    </row>
    <row r="48" spans="1:20" x14ac:dyDescent="0.2">
      <c r="A48" s="4" t="s">
        <v>78</v>
      </c>
      <c r="B48" s="3" t="s">
        <v>43</v>
      </c>
      <c r="C48" s="3" t="s">
        <v>27</v>
      </c>
      <c r="D48" s="4" t="s">
        <v>17</v>
      </c>
      <c r="G48" s="4" t="s">
        <v>13</v>
      </c>
      <c r="H48" s="4" t="s">
        <v>2</v>
      </c>
      <c r="I48" s="4" t="s">
        <v>10</v>
      </c>
      <c r="J48" s="24">
        <v>382.2</v>
      </c>
      <c r="M48" s="14" t="s">
        <v>173</v>
      </c>
      <c r="R48" s="4">
        <v>623</v>
      </c>
      <c r="S48" s="24">
        <f t="shared" si="3"/>
        <v>373.8</v>
      </c>
    </row>
    <row r="49" spans="1:19" x14ac:dyDescent="0.2">
      <c r="A49" s="4" t="s">
        <v>79</v>
      </c>
      <c r="B49" s="3" t="s">
        <v>43</v>
      </c>
      <c r="C49" s="3" t="s">
        <v>27</v>
      </c>
      <c r="D49" s="4" t="s">
        <v>17</v>
      </c>
      <c r="G49" s="4">
        <v>2140</v>
      </c>
      <c r="H49" s="4" t="s">
        <v>2</v>
      </c>
      <c r="I49" s="4" t="s">
        <v>10</v>
      </c>
      <c r="J49" s="24">
        <v>348.59999999999997</v>
      </c>
      <c r="M49" s="14" t="s">
        <v>173</v>
      </c>
      <c r="R49" s="4">
        <v>567</v>
      </c>
      <c r="S49" s="24">
        <f t="shared" si="3"/>
        <v>340.2</v>
      </c>
    </row>
    <row r="50" spans="1:19" x14ac:dyDescent="0.2">
      <c r="A50" s="4" t="s">
        <v>80</v>
      </c>
      <c r="B50" s="3" t="s">
        <v>43</v>
      </c>
      <c r="C50" s="3" t="s">
        <v>27</v>
      </c>
      <c r="D50" s="4" t="s">
        <v>17</v>
      </c>
      <c r="G50" s="4" t="s">
        <v>14</v>
      </c>
      <c r="H50" s="4" t="s">
        <v>2</v>
      </c>
      <c r="I50" s="4" t="s">
        <v>10</v>
      </c>
      <c r="J50" s="24">
        <v>459.59999999999997</v>
      </c>
      <c r="M50" s="14" t="s">
        <v>173</v>
      </c>
      <c r="R50" s="4">
        <v>752</v>
      </c>
      <c r="S50" s="24">
        <f t="shared" si="3"/>
        <v>451.2</v>
      </c>
    </row>
    <row r="51" spans="1:19" x14ac:dyDescent="0.2">
      <c r="A51" s="4" t="s">
        <v>81</v>
      </c>
      <c r="B51" s="3" t="s">
        <v>43</v>
      </c>
      <c r="C51" s="3" t="s">
        <v>27</v>
      </c>
      <c r="D51" s="4" t="s">
        <v>17</v>
      </c>
      <c r="G51" s="4" t="s">
        <v>1299</v>
      </c>
      <c r="H51" s="4" t="s">
        <v>2</v>
      </c>
      <c r="I51" s="4" t="s">
        <v>10</v>
      </c>
      <c r="J51" s="24">
        <v>482.99999999999994</v>
      </c>
      <c r="M51" s="14" t="s">
        <v>173</v>
      </c>
      <c r="R51" s="4">
        <v>791</v>
      </c>
      <c r="S51" s="24">
        <f t="shared" si="3"/>
        <v>474.59999999999997</v>
      </c>
    </row>
    <row r="52" spans="1:19" x14ac:dyDescent="0.2">
      <c r="A52" s="4" t="s">
        <v>82</v>
      </c>
      <c r="B52" s="3" t="s">
        <v>43</v>
      </c>
      <c r="C52" s="3" t="s">
        <v>27</v>
      </c>
      <c r="D52" s="4" t="s">
        <v>18</v>
      </c>
      <c r="G52" s="4" t="s">
        <v>12</v>
      </c>
      <c r="H52" s="4" t="s">
        <v>2</v>
      </c>
      <c r="I52" s="4" t="s">
        <v>10</v>
      </c>
      <c r="J52" s="24">
        <v>382.2</v>
      </c>
      <c r="M52" s="14" t="s">
        <v>173</v>
      </c>
      <c r="R52" s="4">
        <v>623</v>
      </c>
      <c r="S52" s="24">
        <f t="shared" si="3"/>
        <v>373.8</v>
      </c>
    </row>
    <row r="53" spans="1:19" x14ac:dyDescent="0.2">
      <c r="A53" s="4" t="s">
        <v>83</v>
      </c>
      <c r="B53" s="3" t="s">
        <v>43</v>
      </c>
      <c r="C53" s="3" t="s">
        <v>27</v>
      </c>
      <c r="D53" s="4" t="s">
        <v>18</v>
      </c>
      <c r="G53" s="4">
        <v>2050</v>
      </c>
      <c r="H53" s="4" t="s">
        <v>2</v>
      </c>
      <c r="I53" s="4" t="s">
        <v>10</v>
      </c>
      <c r="J53" s="24">
        <v>350.99999999999994</v>
      </c>
      <c r="M53" s="14" t="s">
        <v>173</v>
      </c>
      <c r="R53" s="4">
        <v>571</v>
      </c>
      <c r="S53" s="24">
        <f t="shared" si="3"/>
        <v>342.59999999999997</v>
      </c>
    </row>
    <row r="54" spans="1:19" x14ac:dyDescent="0.2">
      <c r="A54" s="4" t="s">
        <v>84</v>
      </c>
      <c r="B54" s="3" t="s">
        <v>43</v>
      </c>
      <c r="C54" s="3" t="s">
        <v>27</v>
      </c>
      <c r="D54" s="4" t="s">
        <v>18</v>
      </c>
      <c r="G54" s="4" t="s">
        <v>13</v>
      </c>
      <c r="H54" s="4" t="s">
        <v>2</v>
      </c>
      <c r="I54" s="4" t="s">
        <v>10</v>
      </c>
      <c r="J54" s="24">
        <v>394.79999999999995</v>
      </c>
      <c r="M54" s="14" t="s">
        <v>173</v>
      </c>
      <c r="R54" s="4">
        <v>644</v>
      </c>
      <c r="S54" s="24">
        <f t="shared" si="3"/>
        <v>386.4</v>
      </c>
    </row>
    <row r="55" spans="1:19" x14ac:dyDescent="0.2">
      <c r="A55" s="4" t="s">
        <v>85</v>
      </c>
      <c r="B55" s="3" t="s">
        <v>43</v>
      </c>
      <c r="C55" s="3" t="s">
        <v>27</v>
      </c>
      <c r="D55" s="4" t="s">
        <v>18</v>
      </c>
      <c r="G55" s="4">
        <v>2140</v>
      </c>
      <c r="H55" s="4" t="s">
        <v>2</v>
      </c>
      <c r="I55" s="4" t="s">
        <v>10</v>
      </c>
      <c r="J55" s="24">
        <v>364.79999999999995</v>
      </c>
      <c r="M55" s="14" t="s">
        <v>173</v>
      </c>
      <c r="R55" s="4">
        <v>594</v>
      </c>
      <c r="S55" s="24">
        <f t="shared" si="3"/>
        <v>356.4</v>
      </c>
    </row>
    <row r="56" spans="1:19" x14ac:dyDescent="0.2">
      <c r="A56" s="4" t="s">
        <v>86</v>
      </c>
      <c r="B56" s="3" t="s">
        <v>43</v>
      </c>
      <c r="C56" s="3" t="s">
        <v>27</v>
      </c>
      <c r="D56" s="4" t="s">
        <v>18</v>
      </c>
      <c r="G56" s="4" t="s">
        <v>14</v>
      </c>
      <c r="H56" s="4" t="s">
        <v>2</v>
      </c>
      <c r="I56" s="4" t="s">
        <v>10</v>
      </c>
      <c r="J56" s="24">
        <v>505.19999999999993</v>
      </c>
      <c r="M56" s="14" t="s">
        <v>173</v>
      </c>
      <c r="R56" s="4">
        <v>828</v>
      </c>
      <c r="S56" s="24">
        <f t="shared" si="3"/>
        <v>496.79999999999995</v>
      </c>
    </row>
    <row r="57" spans="1:19" x14ac:dyDescent="0.2">
      <c r="A57" s="4" t="s">
        <v>87</v>
      </c>
      <c r="B57" s="3" t="s">
        <v>43</v>
      </c>
      <c r="C57" s="3" t="s">
        <v>27</v>
      </c>
      <c r="D57" s="4" t="s">
        <v>18</v>
      </c>
      <c r="G57" s="4" t="s">
        <v>1299</v>
      </c>
      <c r="H57" s="4" t="s">
        <v>2</v>
      </c>
      <c r="I57" s="4" t="s">
        <v>10</v>
      </c>
      <c r="J57" s="24">
        <v>537</v>
      </c>
      <c r="M57" s="14" t="s">
        <v>173</v>
      </c>
      <c r="R57" s="4">
        <v>881</v>
      </c>
      <c r="S57" s="24">
        <f t="shared" si="3"/>
        <v>528.6</v>
      </c>
    </row>
    <row r="58" spans="1:19" x14ac:dyDescent="0.2">
      <c r="A58" s="4" t="s">
        <v>88</v>
      </c>
      <c r="B58" s="3" t="s">
        <v>43</v>
      </c>
      <c r="C58" s="3" t="s">
        <v>27</v>
      </c>
      <c r="D58" s="4" t="s">
        <v>19</v>
      </c>
      <c r="G58" s="4" t="s">
        <v>12</v>
      </c>
      <c r="H58" s="4" t="s">
        <v>2</v>
      </c>
      <c r="I58" s="4" t="s">
        <v>10</v>
      </c>
      <c r="J58" s="24">
        <v>400.2</v>
      </c>
      <c r="M58" s="14" t="s">
        <v>173</v>
      </c>
      <c r="R58" s="4">
        <v>653</v>
      </c>
      <c r="S58" s="24">
        <f t="shared" si="3"/>
        <v>391.8</v>
      </c>
    </row>
    <row r="59" spans="1:19" x14ac:dyDescent="0.2">
      <c r="A59" s="4" t="s">
        <v>89</v>
      </c>
      <c r="B59" s="3" t="s">
        <v>43</v>
      </c>
      <c r="C59" s="3" t="s">
        <v>27</v>
      </c>
      <c r="D59" s="4" t="s">
        <v>19</v>
      </c>
      <c r="G59" s="4">
        <v>2050</v>
      </c>
      <c r="H59" s="4" t="s">
        <v>2</v>
      </c>
      <c r="I59" s="4" t="s">
        <v>10</v>
      </c>
      <c r="J59" s="24">
        <v>390.59999999999997</v>
      </c>
      <c r="M59" s="14" t="s">
        <v>173</v>
      </c>
      <c r="R59" s="4">
        <v>637</v>
      </c>
      <c r="S59" s="24">
        <f t="shared" si="3"/>
        <v>382.2</v>
      </c>
    </row>
    <row r="60" spans="1:19" x14ac:dyDescent="0.2">
      <c r="A60" s="4" t="s">
        <v>90</v>
      </c>
      <c r="B60" s="3" t="s">
        <v>43</v>
      </c>
      <c r="C60" s="3" t="s">
        <v>27</v>
      </c>
      <c r="D60" s="4" t="s">
        <v>19</v>
      </c>
      <c r="G60" s="4" t="s">
        <v>13</v>
      </c>
      <c r="H60" s="4" t="s">
        <v>2</v>
      </c>
      <c r="I60" s="4" t="s">
        <v>10</v>
      </c>
      <c r="J60" s="24">
        <v>416.99999999999994</v>
      </c>
      <c r="M60" s="14" t="s">
        <v>173</v>
      </c>
      <c r="R60" s="4">
        <v>681</v>
      </c>
      <c r="S60" s="24">
        <f t="shared" si="3"/>
        <v>408.59999999999997</v>
      </c>
    </row>
    <row r="61" spans="1:19" x14ac:dyDescent="0.2">
      <c r="A61" s="4" t="s">
        <v>91</v>
      </c>
      <c r="B61" s="3" t="s">
        <v>43</v>
      </c>
      <c r="C61" s="3" t="s">
        <v>27</v>
      </c>
      <c r="D61" s="4" t="s">
        <v>19</v>
      </c>
      <c r="G61" s="4">
        <v>2140</v>
      </c>
      <c r="H61" s="4" t="s">
        <v>2</v>
      </c>
      <c r="I61" s="4" t="s">
        <v>10</v>
      </c>
      <c r="J61" s="24">
        <v>406.2</v>
      </c>
      <c r="M61" s="14" t="s">
        <v>173</v>
      </c>
      <c r="R61" s="4">
        <v>663</v>
      </c>
      <c r="S61" s="24">
        <f t="shared" si="3"/>
        <v>397.8</v>
      </c>
    </row>
    <row r="62" spans="1:19" x14ac:dyDescent="0.2">
      <c r="A62" s="4" t="s">
        <v>92</v>
      </c>
      <c r="B62" s="3" t="s">
        <v>43</v>
      </c>
      <c r="C62" s="3" t="s">
        <v>27</v>
      </c>
      <c r="D62" s="4" t="s">
        <v>19</v>
      </c>
      <c r="G62" s="4" t="s">
        <v>14</v>
      </c>
      <c r="H62" s="4" t="s">
        <v>2</v>
      </c>
      <c r="I62" s="4" t="s">
        <v>10</v>
      </c>
      <c r="J62" s="24">
        <v>505.19999999999993</v>
      </c>
      <c r="M62" s="14" t="s">
        <v>173</v>
      </c>
      <c r="R62" s="4">
        <v>828</v>
      </c>
      <c r="S62" s="24">
        <f t="shared" si="3"/>
        <v>496.79999999999995</v>
      </c>
    </row>
    <row r="63" spans="1:19" x14ac:dyDescent="0.2">
      <c r="A63" s="4" t="s">
        <v>93</v>
      </c>
      <c r="B63" s="3" t="s">
        <v>43</v>
      </c>
      <c r="C63" s="3" t="s">
        <v>27</v>
      </c>
      <c r="D63" s="4" t="s">
        <v>19</v>
      </c>
      <c r="G63" s="4" t="s">
        <v>1299</v>
      </c>
      <c r="H63" s="4" t="s">
        <v>2</v>
      </c>
      <c r="I63" s="4" t="s">
        <v>10</v>
      </c>
      <c r="J63" s="24">
        <v>537</v>
      </c>
      <c r="M63" s="14" t="s">
        <v>173</v>
      </c>
      <c r="R63" s="4">
        <v>881</v>
      </c>
      <c r="S63" s="24">
        <f t="shared" si="3"/>
        <v>528.6</v>
      </c>
    </row>
    <row r="64" spans="1:19" x14ac:dyDescent="0.2">
      <c r="A64" s="4" t="s">
        <v>94</v>
      </c>
      <c r="B64" s="3" t="s">
        <v>43</v>
      </c>
      <c r="C64" s="3" t="s">
        <v>27</v>
      </c>
      <c r="D64" s="4" t="s">
        <v>20</v>
      </c>
      <c r="G64" s="4" t="s">
        <v>12</v>
      </c>
      <c r="H64" s="4" t="s">
        <v>2</v>
      </c>
      <c r="I64" s="4" t="s">
        <v>10</v>
      </c>
      <c r="J64" s="24">
        <v>464.99999999999994</v>
      </c>
      <c r="M64" s="14" t="s">
        <v>173</v>
      </c>
      <c r="R64" s="4">
        <v>761</v>
      </c>
      <c r="S64" s="24">
        <f t="shared" ref="S64:S117" si="4">IF(I64="Standard", R64*0.7, IF(I64="Sur mesure", R64*0.6, "Valeur non reconnue"))</f>
        <v>456.59999999999997</v>
      </c>
    </row>
    <row r="65" spans="1:22" x14ac:dyDescent="0.2">
      <c r="A65" s="4" t="s">
        <v>95</v>
      </c>
      <c r="B65" s="3" t="s">
        <v>43</v>
      </c>
      <c r="C65" s="3" t="s">
        <v>27</v>
      </c>
      <c r="D65" s="4" t="s">
        <v>20</v>
      </c>
      <c r="G65" s="4">
        <v>2050</v>
      </c>
      <c r="H65" s="4" t="s">
        <v>2</v>
      </c>
      <c r="I65" s="4" t="s">
        <v>10</v>
      </c>
      <c r="J65" s="24">
        <v>437.4</v>
      </c>
      <c r="M65" s="14" t="s">
        <v>173</v>
      </c>
      <c r="R65" s="4">
        <v>715</v>
      </c>
      <c r="S65" s="24">
        <f t="shared" si="4"/>
        <v>429</v>
      </c>
    </row>
    <row r="66" spans="1:22" x14ac:dyDescent="0.2">
      <c r="A66" s="4" t="s">
        <v>96</v>
      </c>
      <c r="B66" s="3" t="s">
        <v>43</v>
      </c>
      <c r="C66" s="3" t="s">
        <v>27</v>
      </c>
      <c r="D66" s="4" t="s">
        <v>20</v>
      </c>
      <c r="G66" s="4" t="s">
        <v>13</v>
      </c>
      <c r="H66" s="4" t="s">
        <v>2</v>
      </c>
      <c r="I66" s="4" t="s">
        <v>10</v>
      </c>
      <c r="J66" s="24">
        <v>482.99999999999994</v>
      </c>
      <c r="M66" s="14" t="s">
        <v>173</v>
      </c>
      <c r="R66" s="4">
        <v>791</v>
      </c>
      <c r="S66" s="24">
        <f t="shared" si="4"/>
        <v>474.59999999999997</v>
      </c>
    </row>
    <row r="67" spans="1:22" x14ac:dyDescent="0.2">
      <c r="A67" s="4" t="s">
        <v>97</v>
      </c>
      <c r="B67" s="3" t="s">
        <v>43</v>
      </c>
      <c r="C67" s="3" t="s">
        <v>27</v>
      </c>
      <c r="D67" s="4" t="s">
        <v>20</v>
      </c>
      <c r="G67" s="4">
        <v>2140</v>
      </c>
      <c r="H67" s="4" t="s">
        <v>2</v>
      </c>
      <c r="I67" s="4" t="s">
        <v>10</v>
      </c>
      <c r="J67" s="24">
        <v>455.99999999999994</v>
      </c>
      <c r="M67" s="14" t="s">
        <v>173</v>
      </c>
      <c r="R67" s="4">
        <v>746</v>
      </c>
      <c r="S67" s="24">
        <f t="shared" si="4"/>
        <v>447.59999999999997</v>
      </c>
    </row>
    <row r="68" spans="1:22" x14ac:dyDescent="0.2">
      <c r="A68" s="4" t="s">
        <v>98</v>
      </c>
      <c r="B68" s="3" t="s">
        <v>43</v>
      </c>
      <c r="C68" s="3" t="s">
        <v>27</v>
      </c>
      <c r="D68" s="4" t="s">
        <v>20</v>
      </c>
      <c r="G68" s="4" t="s">
        <v>14</v>
      </c>
      <c r="H68" s="4" t="s">
        <v>2</v>
      </c>
      <c r="I68" s="4" t="s">
        <v>10</v>
      </c>
      <c r="J68" s="24">
        <v>537</v>
      </c>
      <c r="M68" s="14" t="s">
        <v>173</v>
      </c>
      <c r="R68" s="4">
        <v>881</v>
      </c>
      <c r="S68" s="24">
        <f t="shared" si="4"/>
        <v>528.6</v>
      </c>
    </row>
    <row r="69" spans="1:22" x14ac:dyDescent="0.2">
      <c r="A69" s="4" t="s">
        <v>99</v>
      </c>
      <c r="B69" s="3" t="s">
        <v>43</v>
      </c>
      <c r="C69" s="3" t="s">
        <v>27</v>
      </c>
      <c r="D69" s="4" t="s">
        <v>20</v>
      </c>
      <c r="G69" s="4" t="s">
        <v>1299</v>
      </c>
      <c r="H69" s="4" t="s">
        <v>2</v>
      </c>
      <c r="I69" s="4" t="s">
        <v>10</v>
      </c>
      <c r="J69" s="24">
        <v>588</v>
      </c>
      <c r="M69" s="14" t="s">
        <v>173</v>
      </c>
      <c r="R69" s="4">
        <v>966</v>
      </c>
      <c r="S69" s="24">
        <f t="shared" si="4"/>
        <v>579.6</v>
      </c>
    </row>
    <row r="70" spans="1:22" x14ac:dyDescent="0.2">
      <c r="A70" s="4" t="s">
        <v>100</v>
      </c>
      <c r="D70" s="2" t="s">
        <v>23</v>
      </c>
      <c r="E70" s="2" t="s">
        <v>11</v>
      </c>
      <c r="F70" s="6"/>
      <c r="G70" s="4" t="s">
        <v>12</v>
      </c>
      <c r="H70" s="4" t="s">
        <v>9</v>
      </c>
      <c r="I70" s="4" t="s">
        <v>10</v>
      </c>
      <c r="J70" s="24">
        <v>732.59999999999991</v>
      </c>
      <c r="M70" s="14" t="s">
        <v>173</v>
      </c>
      <c r="R70" s="4">
        <v>1165</v>
      </c>
      <c r="S70" s="24">
        <f t="shared" si="4"/>
        <v>699</v>
      </c>
      <c r="T70" s="2" t="s">
        <v>1234</v>
      </c>
      <c r="U70" s="24"/>
      <c r="V70" s="24"/>
    </row>
    <row r="71" spans="1:22" x14ac:dyDescent="0.2">
      <c r="A71" s="4" t="s">
        <v>101</v>
      </c>
      <c r="D71" s="2" t="s">
        <v>23</v>
      </c>
      <c r="E71" s="2" t="s">
        <v>11</v>
      </c>
      <c r="F71" s="6"/>
      <c r="G71" s="4" t="s">
        <v>1313</v>
      </c>
      <c r="H71" s="4" t="s">
        <v>9</v>
      </c>
      <c r="I71" s="4" t="s">
        <v>10</v>
      </c>
      <c r="J71" s="24">
        <v>706.79999999999984</v>
      </c>
      <c r="M71" s="14" t="s">
        <v>173</v>
      </c>
      <c r="R71" s="4">
        <v>1122</v>
      </c>
      <c r="S71" s="24">
        <f t="shared" si="4"/>
        <v>673.19999999999993</v>
      </c>
      <c r="T71" s="2" t="s">
        <v>1234</v>
      </c>
      <c r="U71" s="24"/>
      <c r="V71" s="24"/>
    </row>
    <row r="72" spans="1:22" x14ac:dyDescent="0.2">
      <c r="A72" s="4" t="s">
        <v>102</v>
      </c>
      <c r="D72" s="2" t="s">
        <v>23</v>
      </c>
      <c r="E72" s="2" t="s">
        <v>11</v>
      </c>
      <c r="F72" s="6"/>
      <c r="G72" s="4" t="s">
        <v>13</v>
      </c>
      <c r="H72" s="4" t="s">
        <v>9</v>
      </c>
      <c r="I72" s="4" t="s">
        <v>10</v>
      </c>
      <c r="J72" s="24">
        <v>40.799999999999997</v>
      </c>
      <c r="M72" s="14" t="s">
        <v>173</v>
      </c>
      <c r="R72" s="4">
        <v>12</v>
      </c>
      <c r="S72" s="24">
        <f t="shared" si="4"/>
        <v>7.1999999999999993</v>
      </c>
      <c r="T72" s="2" t="s">
        <v>1234</v>
      </c>
      <c r="U72" s="24"/>
      <c r="V72" s="24"/>
    </row>
    <row r="73" spans="1:22" x14ac:dyDescent="0.2">
      <c r="A73" s="4" t="s">
        <v>103</v>
      </c>
      <c r="D73" s="2" t="s">
        <v>23</v>
      </c>
      <c r="E73" s="2" t="s">
        <v>11</v>
      </c>
      <c r="F73" s="6"/>
      <c r="G73" s="4" t="s">
        <v>1314</v>
      </c>
      <c r="H73" s="4" t="s">
        <v>9</v>
      </c>
      <c r="I73" s="4" t="s">
        <v>10</v>
      </c>
      <c r="J73" s="24">
        <v>103.19999999999999</v>
      </c>
      <c r="M73" s="14" t="s">
        <v>173</v>
      </c>
      <c r="R73" s="4">
        <v>116</v>
      </c>
      <c r="S73" s="24">
        <f t="shared" si="4"/>
        <v>69.599999999999994</v>
      </c>
      <c r="T73" s="2" t="s">
        <v>1234</v>
      </c>
      <c r="U73" s="24"/>
      <c r="V73" s="24"/>
    </row>
    <row r="74" spans="1:22" x14ac:dyDescent="0.2">
      <c r="A74" s="4" t="s">
        <v>104</v>
      </c>
      <c r="D74" s="2" t="s">
        <v>23</v>
      </c>
      <c r="E74" s="2" t="s">
        <v>11</v>
      </c>
      <c r="F74" s="6"/>
      <c r="G74" s="4" t="s">
        <v>14</v>
      </c>
      <c r="H74" s="4" t="s">
        <v>9</v>
      </c>
      <c r="I74" s="4" t="s">
        <v>10</v>
      </c>
      <c r="J74" s="24">
        <v>872.99999999999989</v>
      </c>
      <c r="M74" s="14" t="s">
        <v>173</v>
      </c>
      <c r="R74" s="4">
        <v>1399</v>
      </c>
      <c r="S74" s="24">
        <f t="shared" si="4"/>
        <v>839.4</v>
      </c>
      <c r="T74" s="2" t="s">
        <v>1234</v>
      </c>
      <c r="U74" s="24"/>
      <c r="V74" s="24"/>
    </row>
    <row r="75" spans="1:22" x14ac:dyDescent="0.2">
      <c r="A75" s="4" t="s">
        <v>105</v>
      </c>
      <c r="D75" s="2" t="s">
        <v>23</v>
      </c>
      <c r="E75" s="2" t="s">
        <v>11</v>
      </c>
      <c r="F75" s="6"/>
      <c r="G75" s="4" t="s">
        <v>1300</v>
      </c>
      <c r="H75" s="4" t="s">
        <v>9</v>
      </c>
      <c r="I75" s="4" t="s">
        <v>10</v>
      </c>
      <c r="J75" s="24">
        <v>911.99999999999989</v>
      </c>
      <c r="M75" s="14" t="s">
        <v>173</v>
      </c>
      <c r="R75" s="4">
        <v>1464</v>
      </c>
      <c r="S75" s="24">
        <f t="shared" si="4"/>
        <v>878.4</v>
      </c>
      <c r="T75" s="2" t="s">
        <v>1234</v>
      </c>
      <c r="U75" s="24"/>
      <c r="V75" s="24"/>
    </row>
    <row r="76" spans="1:22" x14ac:dyDescent="0.2">
      <c r="A76" s="4" t="s">
        <v>106</v>
      </c>
      <c r="D76" s="2" t="s">
        <v>24</v>
      </c>
      <c r="E76" s="2" t="s">
        <v>1254</v>
      </c>
      <c r="F76" s="6"/>
      <c r="G76" s="4" t="s">
        <v>12</v>
      </c>
      <c r="H76" s="4" t="s">
        <v>9</v>
      </c>
      <c r="I76" s="4" t="s">
        <v>10</v>
      </c>
      <c r="J76" s="24">
        <v>749.99999999999989</v>
      </c>
      <c r="M76" s="14" t="s">
        <v>173</v>
      </c>
      <c r="R76" s="4">
        <v>1194</v>
      </c>
      <c r="S76" s="24">
        <f t="shared" si="4"/>
        <v>716.4</v>
      </c>
      <c r="T76" s="2" t="s">
        <v>1235</v>
      </c>
      <c r="U76" s="24"/>
      <c r="V76" s="24"/>
    </row>
    <row r="77" spans="1:22" x14ac:dyDescent="0.2">
      <c r="A77" s="4" t="s">
        <v>107</v>
      </c>
      <c r="D77" s="2" t="s">
        <v>24</v>
      </c>
      <c r="E77" s="2" t="s">
        <v>1254</v>
      </c>
      <c r="F77" s="6"/>
      <c r="G77" s="4" t="s">
        <v>1313</v>
      </c>
      <c r="H77" s="4" t="s">
        <v>9</v>
      </c>
      <c r="I77" s="4" t="s">
        <v>10</v>
      </c>
      <c r="J77" s="24">
        <v>716.39999999999986</v>
      </c>
      <c r="M77" s="14" t="s">
        <v>173</v>
      </c>
      <c r="R77" s="4">
        <v>1138</v>
      </c>
      <c r="S77" s="24">
        <f t="shared" si="4"/>
        <v>682.8</v>
      </c>
      <c r="T77" s="2" t="s">
        <v>1235</v>
      </c>
      <c r="U77" s="24"/>
      <c r="V77" s="24"/>
    </row>
    <row r="78" spans="1:22" x14ac:dyDescent="0.2">
      <c r="A78" s="4" t="s">
        <v>108</v>
      </c>
      <c r="D78" s="2" t="s">
        <v>24</v>
      </c>
      <c r="E78" s="2" t="s">
        <v>1254</v>
      </c>
      <c r="F78" s="6"/>
      <c r="G78" s="4" t="s">
        <v>13</v>
      </c>
      <c r="H78" s="4" t="s">
        <v>9</v>
      </c>
      <c r="I78" s="4" t="s">
        <v>10</v>
      </c>
      <c r="J78" s="24">
        <v>107.39999999999999</v>
      </c>
      <c r="M78" s="14" t="s">
        <v>173</v>
      </c>
      <c r="R78" s="4">
        <v>123</v>
      </c>
      <c r="S78" s="24">
        <f t="shared" si="4"/>
        <v>73.8</v>
      </c>
      <c r="T78" s="2" t="s">
        <v>1235</v>
      </c>
      <c r="U78" s="24"/>
      <c r="V78" s="24"/>
    </row>
    <row r="79" spans="1:22" x14ac:dyDescent="0.2">
      <c r="A79" s="4" t="s">
        <v>109</v>
      </c>
      <c r="D79" s="2" t="s">
        <v>24</v>
      </c>
      <c r="E79" s="2" t="s">
        <v>1254</v>
      </c>
      <c r="F79" s="6"/>
      <c r="G79" s="4" t="s">
        <v>1314</v>
      </c>
      <c r="H79" s="4" t="s">
        <v>9</v>
      </c>
      <c r="I79" s="4" t="s">
        <v>10</v>
      </c>
      <c r="J79" s="24">
        <v>740.39999999999986</v>
      </c>
      <c r="M79" s="14" t="s">
        <v>173</v>
      </c>
      <c r="R79" s="4">
        <v>1178</v>
      </c>
      <c r="S79" s="24">
        <f t="shared" si="4"/>
        <v>706.8</v>
      </c>
      <c r="T79" s="2" t="s">
        <v>1235</v>
      </c>
      <c r="U79" s="24"/>
      <c r="V79" s="24"/>
    </row>
    <row r="80" spans="1:22" x14ac:dyDescent="0.2">
      <c r="A80" s="4" t="s">
        <v>110</v>
      </c>
      <c r="D80" s="2" t="s">
        <v>24</v>
      </c>
      <c r="E80" s="2" t="s">
        <v>1254</v>
      </c>
      <c r="F80" s="6"/>
      <c r="G80" s="4" t="s">
        <v>14</v>
      </c>
      <c r="H80" s="4" t="s">
        <v>9</v>
      </c>
      <c r="I80" s="4" t="s">
        <v>10</v>
      </c>
      <c r="J80" s="24">
        <v>918.59999999999991</v>
      </c>
      <c r="M80" s="14" t="s">
        <v>173</v>
      </c>
      <c r="R80" s="4">
        <v>1475</v>
      </c>
      <c r="S80" s="24">
        <f t="shared" si="4"/>
        <v>885</v>
      </c>
      <c r="T80" s="2" t="s">
        <v>1235</v>
      </c>
      <c r="U80" s="24"/>
      <c r="V80" s="24"/>
    </row>
    <row r="81" spans="1:22" x14ac:dyDescent="0.2">
      <c r="A81" s="4" t="s">
        <v>111</v>
      </c>
      <c r="D81" s="2" t="s">
        <v>24</v>
      </c>
      <c r="E81" s="2" t="s">
        <v>1254</v>
      </c>
      <c r="F81" s="6"/>
      <c r="G81" s="4" t="s">
        <v>1300</v>
      </c>
      <c r="H81" s="4" t="s">
        <v>9</v>
      </c>
      <c r="I81" s="4" t="s">
        <v>10</v>
      </c>
      <c r="J81" s="24">
        <v>961.19999999999982</v>
      </c>
      <c r="M81" s="14" t="s">
        <v>173</v>
      </c>
      <c r="R81" s="4">
        <v>1546</v>
      </c>
      <c r="S81" s="24">
        <f t="shared" si="4"/>
        <v>927.59999999999991</v>
      </c>
      <c r="T81" s="2" t="s">
        <v>1235</v>
      </c>
      <c r="U81" s="24"/>
      <c r="V81" s="24"/>
    </row>
    <row r="82" spans="1:22" x14ac:dyDescent="0.2">
      <c r="A82" s="4" t="s">
        <v>112</v>
      </c>
      <c r="D82" s="2" t="s">
        <v>168</v>
      </c>
      <c r="E82" s="2" t="s">
        <v>1255</v>
      </c>
      <c r="F82" s="6"/>
      <c r="G82" s="4" t="s">
        <v>12</v>
      </c>
      <c r="H82" s="4" t="s">
        <v>9</v>
      </c>
      <c r="I82" s="4" t="s">
        <v>10</v>
      </c>
      <c r="J82" s="24">
        <v>763.79999999999984</v>
      </c>
      <c r="M82" s="14" t="s">
        <v>173</v>
      </c>
      <c r="R82" s="4">
        <v>1217</v>
      </c>
      <c r="S82" s="24">
        <f t="shared" si="4"/>
        <v>730.19999999999993</v>
      </c>
      <c r="T82" s="2" t="s">
        <v>1236</v>
      </c>
      <c r="U82" s="24"/>
      <c r="V82" s="24"/>
    </row>
    <row r="83" spans="1:22" x14ac:dyDescent="0.2">
      <c r="A83" s="4" t="s">
        <v>113</v>
      </c>
      <c r="D83" s="2" t="s">
        <v>168</v>
      </c>
      <c r="E83" s="2" t="s">
        <v>1255</v>
      </c>
      <c r="F83" s="6"/>
      <c r="G83" s="4" t="s">
        <v>1313</v>
      </c>
      <c r="H83" s="4" t="s">
        <v>9</v>
      </c>
      <c r="I83" s="4" t="s">
        <v>10</v>
      </c>
      <c r="J83" s="24">
        <v>727.79999999999984</v>
      </c>
      <c r="M83" s="14" t="s">
        <v>173</v>
      </c>
      <c r="R83" s="4">
        <v>1157</v>
      </c>
      <c r="S83" s="24">
        <f t="shared" si="4"/>
        <v>694.19999999999993</v>
      </c>
      <c r="T83" s="2" t="s">
        <v>1236</v>
      </c>
      <c r="U83" s="24"/>
      <c r="V83" s="24"/>
    </row>
    <row r="84" spans="1:22" x14ac:dyDescent="0.2">
      <c r="A84" s="4" t="s">
        <v>114</v>
      </c>
      <c r="D84" s="2" t="s">
        <v>168</v>
      </c>
      <c r="E84" s="2" t="s">
        <v>1255</v>
      </c>
      <c r="F84" s="6"/>
      <c r="G84" s="4" t="s">
        <v>13</v>
      </c>
      <c r="H84" s="4" t="s">
        <v>9</v>
      </c>
      <c r="I84" s="4" t="s">
        <v>10</v>
      </c>
      <c r="J84" s="24">
        <v>787.19999999999993</v>
      </c>
      <c r="M84" s="14" t="s">
        <v>173</v>
      </c>
      <c r="R84" s="4">
        <v>1256</v>
      </c>
      <c r="S84" s="24">
        <f t="shared" si="4"/>
        <v>753.6</v>
      </c>
      <c r="T84" s="2" t="s">
        <v>1236</v>
      </c>
      <c r="U84" s="24"/>
      <c r="V84" s="24"/>
    </row>
    <row r="85" spans="1:22" x14ac:dyDescent="0.2">
      <c r="A85" s="4" t="s">
        <v>115</v>
      </c>
      <c r="D85" s="2" t="s">
        <v>168</v>
      </c>
      <c r="E85" s="2" t="s">
        <v>1255</v>
      </c>
      <c r="F85" s="6"/>
      <c r="G85" s="4" t="s">
        <v>1314</v>
      </c>
      <c r="H85" s="4" t="s">
        <v>9</v>
      </c>
      <c r="I85" s="4" t="s">
        <v>10</v>
      </c>
      <c r="J85" s="24">
        <v>40.799999999999997</v>
      </c>
      <c r="M85" s="14" t="s">
        <v>173</v>
      </c>
      <c r="R85" s="4">
        <v>12</v>
      </c>
      <c r="S85" s="24">
        <f t="shared" si="4"/>
        <v>7.1999999999999993</v>
      </c>
      <c r="T85" s="2" t="s">
        <v>1236</v>
      </c>
      <c r="U85" s="24"/>
      <c r="V85" s="24"/>
    </row>
    <row r="86" spans="1:22" x14ac:dyDescent="0.2">
      <c r="A86" s="4" t="s">
        <v>116</v>
      </c>
      <c r="D86" s="2" t="s">
        <v>168</v>
      </c>
      <c r="E86" s="2" t="s">
        <v>1255</v>
      </c>
      <c r="F86" s="6"/>
      <c r="G86" s="4" t="s">
        <v>14</v>
      </c>
      <c r="H86" s="4" t="s">
        <v>9</v>
      </c>
      <c r="I86" s="4" t="s">
        <v>10</v>
      </c>
      <c r="J86" s="24">
        <v>1007.9999999999999</v>
      </c>
      <c r="M86" s="14" t="s">
        <v>173</v>
      </c>
      <c r="R86" s="4">
        <v>1624</v>
      </c>
      <c r="S86" s="24">
        <f t="shared" si="4"/>
        <v>974.4</v>
      </c>
      <c r="T86" s="2" t="s">
        <v>1236</v>
      </c>
      <c r="U86" s="24"/>
      <c r="V86" s="24"/>
    </row>
    <row r="87" spans="1:22" x14ac:dyDescent="0.2">
      <c r="A87" s="4" t="s">
        <v>117</v>
      </c>
      <c r="D87" s="2" t="s">
        <v>168</v>
      </c>
      <c r="E87" s="2" t="s">
        <v>1255</v>
      </c>
      <c r="F87" s="6"/>
      <c r="G87" s="4" t="s">
        <v>1300</v>
      </c>
      <c r="H87" s="4" t="s">
        <v>9</v>
      </c>
      <c r="I87" s="4" t="s">
        <v>10</v>
      </c>
      <c r="J87" s="24">
        <v>1060.1999999999998</v>
      </c>
      <c r="M87" s="14" t="s">
        <v>173</v>
      </c>
      <c r="R87" s="4">
        <v>1711</v>
      </c>
      <c r="S87" s="24">
        <f t="shared" si="4"/>
        <v>1026.5999999999999</v>
      </c>
      <c r="T87" s="2" t="s">
        <v>1236</v>
      </c>
      <c r="U87" s="24"/>
      <c r="V87" s="24"/>
    </row>
    <row r="88" spans="1:22" x14ac:dyDescent="0.2">
      <c r="A88" s="4" t="s">
        <v>118</v>
      </c>
      <c r="D88" s="2" t="s">
        <v>168</v>
      </c>
      <c r="E88" s="2" t="s">
        <v>1260</v>
      </c>
      <c r="F88" s="6"/>
      <c r="G88" s="4" t="s">
        <v>12</v>
      </c>
      <c r="H88" s="4" t="s">
        <v>9</v>
      </c>
      <c r="I88" s="4" t="s">
        <v>10</v>
      </c>
      <c r="J88" s="24">
        <v>1062.5999999999999</v>
      </c>
      <c r="M88" s="14" t="s">
        <v>173</v>
      </c>
      <c r="R88" s="4">
        <v>1715</v>
      </c>
      <c r="S88" s="24">
        <f t="shared" si="4"/>
        <v>1029</v>
      </c>
      <c r="T88" s="2" t="s">
        <v>1237</v>
      </c>
      <c r="U88" s="24"/>
      <c r="V88" s="24"/>
    </row>
    <row r="89" spans="1:22" x14ac:dyDescent="0.2">
      <c r="A89" s="4" t="s">
        <v>119</v>
      </c>
      <c r="D89" s="2" t="s">
        <v>168</v>
      </c>
      <c r="E89" s="2" t="s">
        <v>1260</v>
      </c>
      <c r="F89" s="6"/>
      <c r="G89" s="4" t="s">
        <v>1313</v>
      </c>
      <c r="H89" s="4" t="s">
        <v>9</v>
      </c>
      <c r="I89" s="4" t="s">
        <v>10</v>
      </c>
      <c r="J89" s="24">
        <v>1062.5999999999999</v>
      </c>
      <c r="M89" s="14" t="s">
        <v>173</v>
      </c>
      <c r="R89" s="4">
        <v>1715</v>
      </c>
      <c r="S89" s="24">
        <f t="shared" si="4"/>
        <v>1029</v>
      </c>
      <c r="T89" s="2" t="s">
        <v>1237</v>
      </c>
      <c r="U89" s="24"/>
      <c r="V89" s="24"/>
    </row>
    <row r="90" spans="1:22" x14ac:dyDescent="0.2">
      <c r="A90" s="4" t="s">
        <v>120</v>
      </c>
      <c r="D90" s="2" t="s">
        <v>168</v>
      </c>
      <c r="E90" s="2" t="s">
        <v>1260</v>
      </c>
      <c r="F90" s="6"/>
      <c r="G90" s="4" t="s">
        <v>13</v>
      </c>
      <c r="H90" s="4" t="s">
        <v>9</v>
      </c>
      <c r="I90" s="4" t="s">
        <v>10</v>
      </c>
      <c r="J90" s="24">
        <v>1100.3999999999999</v>
      </c>
      <c r="M90" s="14" t="s">
        <v>173</v>
      </c>
      <c r="R90" s="4">
        <v>1778</v>
      </c>
      <c r="S90" s="24">
        <f t="shared" si="4"/>
        <v>1066.8</v>
      </c>
      <c r="T90" s="2" t="s">
        <v>1237</v>
      </c>
      <c r="U90" s="24"/>
      <c r="V90" s="24"/>
    </row>
    <row r="91" spans="1:22" x14ac:dyDescent="0.2">
      <c r="A91" s="4" t="s">
        <v>121</v>
      </c>
      <c r="D91" s="2" t="s">
        <v>168</v>
      </c>
      <c r="E91" s="2" t="s">
        <v>1260</v>
      </c>
      <c r="F91" s="6"/>
      <c r="G91" s="4" t="s">
        <v>1314</v>
      </c>
      <c r="H91" s="4" t="s">
        <v>9</v>
      </c>
      <c r="I91" s="4" t="s">
        <v>10</v>
      </c>
      <c r="J91" s="24">
        <v>1100.3999999999999</v>
      </c>
      <c r="M91" s="14" t="s">
        <v>173</v>
      </c>
      <c r="R91" s="4">
        <v>1778</v>
      </c>
      <c r="S91" s="24">
        <f t="shared" si="4"/>
        <v>1066.8</v>
      </c>
      <c r="T91" s="2" t="s">
        <v>1237</v>
      </c>
      <c r="U91" s="24"/>
      <c r="V91" s="24"/>
    </row>
    <row r="92" spans="1:22" x14ac:dyDescent="0.2">
      <c r="A92" s="4" t="s">
        <v>122</v>
      </c>
      <c r="D92" s="2" t="s">
        <v>168</v>
      </c>
      <c r="E92" s="2" t="s">
        <v>1260</v>
      </c>
      <c r="F92" s="6"/>
      <c r="G92" s="4" t="s">
        <v>14</v>
      </c>
      <c r="H92" s="4" t="s">
        <v>9</v>
      </c>
      <c r="I92" s="4" t="s">
        <v>10</v>
      </c>
      <c r="J92" s="24">
        <v>1062.5999999999999</v>
      </c>
      <c r="M92" s="14" t="s">
        <v>173</v>
      </c>
      <c r="R92" s="4">
        <v>1715</v>
      </c>
      <c r="S92" s="24">
        <f t="shared" si="4"/>
        <v>1029</v>
      </c>
      <c r="T92" s="2" t="s">
        <v>1237</v>
      </c>
      <c r="U92" s="24"/>
      <c r="V92" s="24"/>
    </row>
    <row r="93" spans="1:22" x14ac:dyDescent="0.2">
      <c r="A93" s="4" t="s">
        <v>123</v>
      </c>
      <c r="D93" s="2" t="s">
        <v>168</v>
      </c>
      <c r="E93" s="2" t="s">
        <v>1260</v>
      </c>
      <c r="F93" s="6"/>
      <c r="G93" s="4" t="s">
        <v>1300</v>
      </c>
      <c r="H93" s="4" t="s">
        <v>9</v>
      </c>
      <c r="I93" s="4" t="s">
        <v>10</v>
      </c>
      <c r="J93" s="24">
        <v>1279.1999999999998</v>
      </c>
      <c r="M93" s="14" t="s">
        <v>173</v>
      </c>
      <c r="R93" s="4">
        <v>2076</v>
      </c>
      <c r="S93" s="24">
        <f t="shared" si="4"/>
        <v>1245.5999999999999</v>
      </c>
      <c r="T93" s="2" t="s">
        <v>1237</v>
      </c>
      <c r="U93" s="24"/>
      <c r="V93" s="24"/>
    </row>
    <row r="94" spans="1:22" x14ac:dyDescent="0.2">
      <c r="A94" s="4" t="s">
        <v>124</v>
      </c>
      <c r="D94" s="2" t="s">
        <v>169</v>
      </c>
      <c r="E94" s="2" t="s">
        <v>1257</v>
      </c>
      <c r="F94" s="6"/>
      <c r="G94" s="4" t="s">
        <v>12</v>
      </c>
      <c r="H94" s="4" t="s">
        <v>9</v>
      </c>
      <c r="I94" s="4" t="s">
        <v>10</v>
      </c>
      <c r="J94" s="24">
        <v>763.19999999999993</v>
      </c>
      <c r="M94" s="14" t="s">
        <v>173</v>
      </c>
      <c r="R94" s="4">
        <v>1216</v>
      </c>
      <c r="S94" s="24">
        <f t="shared" si="4"/>
        <v>729.6</v>
      </c>
      <c r="T94" s="2" t="s">
        <v>1236</v>
      </c>
      <c r="U94" s="24"/>
      <c r="V94" s="24"/>
    </row>
    <row r="95" spans="1:22" x14ac:dyDescent="0.2">
      <c r="A95" s="4" t="s">
        <v>125</v>
      </c>
      <c r="D95" s="2" t="s">
        <v>169</v>
      </c>
      <c r="E95" s="2" t="s">
        <v>1257</v>
      </c>
      <c r="F95" s="6"/>
      <c r="G95" s="4" t="s">
        <v>1313</v>
      </c>
      <c r="H95" s="4" t="s">
        <v>9</v>
      </c>
      <c r="I95" s="4" t="s">
        <v>10</v>
      </c>
      <c r="J95" s="24">
        <v>757.79999999999984</v>
      </c>
      <c r="M95" s="14" t="s">
        <v>173</v>
      </c>
      <c r="R95" s="4">
        <v>1207</v>
      </c>
      <c r="S95" s="24">
        <f t="shared" si="4"/>
        <v>724.19999999999993</v>
      </c>
      <c r="T95" s="2" t="s">
        <v>1236</v>
      </c>
      <c r="U95" s="24"/>
      <c r="V95" s="24"/>
    </row>
    <row r="96" spans="1:22" x14ac:dyDescent="0.2">
      <c r="A96" s="4" t="s">
        <v>126</v>
      </c>
      <c r="D96" s="2" t="s">
        <v>169</v>
      </c>
      <c r="E96" s="2" t="s">
        <v>1257</v>
      </c>
      <c r="F96" s="6"/>
      <c r="G96" s="4" t="s">
        <v>13</v>
      </c>
      <c r="H96" s="4" t="s">
        <v>9</v>
      </c>
      <c r="I96" s="4" t="s">
        <v>10</v>
      </c>
      <c r="J96" s="24">
        <v>809.39999999999986</v>
      </c>
      <c r="M96" s="14" t="s">
        <v>173</v>
      </c>
      <c r="R96" s="4">
        <v>1293</v>
      </c>
      <c r="S96" s="24">
        <f t="shared" si="4"/>
        <v>775.8</v>
      </c>
      <c r="T96" s="2" t="s">
        <v>1236</v>
      </c>
      <c r="U96" s="24"/>
      <c r="V96" s="24"/>
    </row>
    <row r="97" spans="1:22" x14ac:dyDescent="0.2">
      <c r="A97" s="4" t="s">
        <v>127</v>
      </c>
      <c r="D97" s="2" t="s">
        <v>169</v>
      </c>
      <c r="E97" s="2" t="s">
        <v>1257</v>
      </c>
      <c r="F97" s="6"/>
      <c r="G97" s="4" t="s">
        <v>1314</v>
      </c>
      <c r="H97" s="4" t="s">
        <v>9</v>
      </c>
      <c r="I97" s="4" t="s">
        <v>10</v>
      </c>
      <c r="J97" s="24">
        <v>781.19999999999993</v>
      </c>
      <c r="M97" s="14" t="s">
        <v>173</v>
      </c>
      <c r="R97" s="4">
        <v>1246</v>
      </c>
      <c r="S97" s="24">
        <f t="shared" si="4"/>
        <v>747.6</v>
      </c>
      <c r="T97" s="2" t="s">
        <v>1236</v>
      </c>
      <c r="U97" s="24"/>
      <c r="V97" s="24"/>
    </row>
    <row r="98" spans="1:22" x14ac:dyDescent="0.2">
      <c r="A98" s="4" t="s">
        <v>128</v>
      </c>
      <c r="D98" s="2" t="s">
        <v>169</v>
      </c>
      <c r="E98" s="2" t="s">
        <v>1257</v>
      </c>
      <c r="F98" s="6"/>
      <c r="G98" s="4" t="s">
        <v>14</v>
      </c>
      <c r="H98" s="4" t="s">
        <v>9</v>
      </c>
      <c r="I98" s="4" t="s">
        <v>10</v>
      </c>
      <c r="J98" s="24">
        <v>1007.9999999999999</v>
      </c>
      <c r="M98" s="14" t="s">
        <v>173</v>
      </c>
      <c r="R98" s="4">
        <v>1624</v>
      </c>
      <c r="S98" s="24">
        <f t="shared" si="4"/>
        <v>974.4</v>
      </c>
      <c r="T98" s="2" t="s">
        <v>1236</v>
      </c>
      <c r="U98" s="24"/>
      <c r="V98" s="24"/>
    </row>
    <row r="99" spans="1:22" x14ac:dyDescent="0.2">
      <c r="A99" s="4" t="s">
        <v>129</v>
      </c>
      <c r="D99" s="2" t="s">
        <v>169</v>
      </c>
      <c r="E99" s="2" t="s">
        <v>1257</v>
      </c>
      <c r="F99" s="6"/>
      <c r="G99" s="4" t="s">
        <v>1300</v>
      </c>
      <c r="H99" s="4" t="s">
        <v>9</v>
      </c>
      <c r="I99" s="4" t="s">
        <v>10</v>
      </c>
      <c r="J99" s="24">
        <v>1060.1999999999998</v>
      </c>
      <c r="M99" s="14" t="s">
        <v>173</v>
      </c>
      <c r="R99" s="4">
        <v>1711</v>
      </c>
      <c r="S99" s="24">
        <f t="shared" si="4"/>
        <v>1026.5999999999999</v>
      </c>
      <c r="T99" s="2" t="s">
        <v>1236</v>
      </c>
      <c r="U99" s="24"/>
      <c r="V99" s="24"/>
    </row>
    <row r="100" spans="1:22" x14ac:dyDescent="0.2">
      <c r="A100" s="4" t="s">
        <v>130</v>
      </c>
      <c r="D100" s="2" t="s">
        <v>169</v>
      </c>
      <c r="E100" s="2" t="s">
        <v>1260</v>
      </c>
      <c r="F100" s="6"/>
      <c r="G100" s="4" t="s">
        <v>12</v>
      </c>
      <c r="H100" s="4" t="s">
        <v>9</v>
      </c>
      <c r="I100" s="4" t="s">
        <v>10</v>
      </c>
      <c r="J100" s="24">
        <v>1062.5999999999999</v>
      </c>
      <c r="M100" s="14" t="s">
        <v>173</v>
      </c>
      <c r="R100" s="4">
        <v>1715</v>
      </c>
      <c r="S100" s="24">
        <f t="shared" si="4"/>
        <v>1029</v>
      </c>
      <c r="T100" s="2" t="s">
        <v>1237</v>
      </c>
      <c r="U100" s="24"/>
      <c r="V100" s="24"/>
    </row>
    <row r="101" spans="1:22" x14ac:dyDescent="0.2">
      <c r="A101" s="4" t="s">
        <v>131</v>
      </c>
      <c r="D101" s="2" t="s">
        <v>169</v>
      </c>
      <c r="E101" s="2" t="s">
        <v>1260</v>
      </c>
      <c r="F101" s="6"/>
      <c r="G101" s="4" t="s">
        <v>1313</v>
      </c>
      <c r="H101" s="4" t="s">
        <v>9</v>
      </c>
      <c r="I101" s="4" t="s">
        <v>10</v>
      </c>
      <c r="J101" s="24">
        <v>1062.5999999999999</v>
      </c>
      <c r="M101" s="14" t="s">
        <v>173</v>
      </c>
      <c r="R101" s="4">
        <v>1715</v>
      </c>
      <c r="S101" s="24">
        <f t="shared" si="4"/>
        <v>1029</v>
      </c>
      <c r="T101" s="2" t="s">
        <v>1237</v>
      </c>
      <c r="U101" s="24"/>
      <c r="V101" s="24"/>
    </row>
    <row r="102" spans="1:22" x14ac:dyDescent="0.2">
      <c r="A102" s="4" t="s">
        <v>132</v>
      </c>
      <c r="D102" s="2" t="s">
        <v>169</v>
      </c>
      <c r="E102" s="2" t="s">
        <v>1260</v>
      </c>
      <c r="F102" s="6"/>
      <c r="G102" s="4" t="s">
        <v>13</v>
      </c>
      <c r="H102" s="4" t="s">
        <v>9</v>
      </c>
      <c r="I102" s="4" t="s">
        <v>10</v>
      </c>
      <c r="J102" s="24">
        <v>1100.3999999999999</v>
      </c>
      <c r="M102" s="14" t="s">
        <v>173</v>
      </c>
      <c r="R102" s="4">
        <v>1778</v>
      </c>
      <c r="S102" s="24">
        <f t="shared" si="4"/>
        <v>1066.8</v>
      </c>
      <c r="T102" s="2" t="s">
        <v>1237</v>
      </c>
      <c r="U102" s="24"/>
      <c r="V102" s="24"/>
    </row>
    <row r="103" spans="1:22" x14ac:dyDescent="0.2">
      <c r="A103" s="4" t="s">
        <v>133</v>
      </c>
      <c r="D103" s="2" t="s">
        <v>169</v>
      </c>
      <c r="E103" s="2" t="s">
        <v>1260</v>
      </c>
      <c r="F103" s="6"/>
      <c r="G103" s="4" t="s">
        <v>1314</v>
      </c>
      <c r="H103" s="4" t="s">
        <v>9</v>
      </c>
      <c r="I103" s="4" t="s">
        <v>10</v>
      </c>
      <c r="J103" s="24">
        <v>1100.3999999999999</v>
      </c>
      <c r="M103" s="14" t="s">
        <v>173</v>
      </c>
      <c r="R103" s="4">
        <v>1778</v>
      </c>
      <c r="S103" s="24">
        <f t="shared" si="4"/>
        <v>1066.8</v>
      </c>
      <c r="T103" s="2" t="s">
        <v>1237</v>
      </c>
      <c r="U103" s="24"/>
      <c r="V103" s="24"/>
    </row>
    <row r="104" spans="1:22" x14ac:dyDescent="0.2">
      <c r="A104" s="4" t="s">
        <v>134</v>
      </c>
      <c r="D104" s="2" t="s">
        <v>169</v>
      </c>
      <c r="E104" s="2" t="s">
        <v>1260</v>
      </c>
      <c r="F104" s="6"/>
      <c r="G104" s="4" t="s">
        <v>14</v>
      </c>
      <c r="H104" s="4" t="s">
        <v>9</v>
      </c>
      <c r="I104" s="4" t="s">
        <v>10</v>
      </c>
      <c r="J104" s="24">
        <v>1114.8</v>
      </c>
      <c r="M104" s="14" t="s">
        <v>173</v>
      </c>
      <c r="R104" s="4">
        <v>1802</v>
      </c>
      <c r="S104" s="24">
        <f t="shared" si="4"/>
        <v>1081.2</v>
      </c>
      <c r="T104" s="2" t="s">
        <v>1237</v>
      </c>
      <c r="U104" s="24"/>
      <c r="V104" s="24"/>
    </row>
    <row r="105" spans="1:22" x14ac:dyDescent="0.2">
      <c r="A105" s="4" t="s">
        <v>135</v>
      </c>
      <c r="D105" s="2" t="s">
        <v>169</v>
      </c>
      <c r="E105" s="2" t="s">
        <v>1260</v>
      </c>
      <c r="F105" s="6"/>
      <c r="G105" s="4" t="s">
        <v>1300</v>
      </c>
      <c r="H105" s="4" t="s">
        <v>9</v>
      </c>
      <c r="I105" s="4" t="s">
        <v>10</v>
      </c>
      <c r="J105" s="24">
        <v>1279.1999999999998</v>
      </c>
      <c r="M105" s="14" t="s">
        <v>173</v>
      </c>
      <c r="R105" s="4">
        <v>2076</v>
      </c>
      <c r="S105" s="24">
        <f t="shared" si="4"/>
        <v>1245.5999999999999</v>
      </c>
      <c r="T105" s="2" t="s">
        <v>1237</v>
      </c>
      <c r="U105" s="24"/>
      <c r="V105" s="24"/>
    </row>
    <row r="106" spans="1:22" x14ac:dyDescent="0.2">
      <c r="A106" s="4" t="s">
        <v>136</v>
      </c>
      <c r="D106" s="2" t="s">
        <v>170</v>
      </c>
      <c r="E106" s="2" t="s">
        <v>1259</v>
      </c>
      <c r="F106" s="6"/>
      <c r="G106" s="4" t="s">
        <v>12</v>
      </c>
      <c r="H106" s="4" t="s">
        <v>9</v>
      </c>
      <c r="I106" s="4" t="s">
        <v>10</v>
      </c>
      <c r="J106" s="24">
        <v>782.99999999999989</v>
      </c>
      <c r="M106" s="14" t="s">
        <v>173</v>
      </c>
      <c r="R106" s="4">
        <v>1249</v>
      </c>
      <c r="S106" s="24">
        <f t="shared" si="4"/>
        <v>749.4</v>
      </c>
      <c r="T106" s="2" t="s">
        <v>1236</v>
      </c>
      <c r="U106" s="24"/>
      <c r="V106" s="24"/>
    </row>
    <row r="107" spans="1:22" x14ac:dyDescent="0.2">
      <c r="A107" s="4" t="s">
        <v>137</v>
      </c>
      <c r="D107" s="2" t="s">
        <v>170</v>
      </c>
      <c r="E107" s="2" t="s">
        <v>1259</v>
      </c>
      <c r="F107" s="6"/>
      <c r="G107" s="4" t="s">
        <v>1313</v>
      </c>
      <c r="H107" s="4" t="s">
        <v>9</v>
      </c>
      <c r="I107" s="4" t="s">
        <v>10</v>
      </c>
      <c r="J107" s="24">
        <v>787.19999999999993</v>
      </c>
      <c r="M107" s="14" t="s">
        <v>173</v>
      </c>
      <c r="R107" s="4">
        <v>1256</v>
      </c>
      <c r="S107" s="24">
        <f t="shared" si="4"/>
        <v>753.6</v>
      </c>
      <c r="T107" s="2" t="s">
        <v>1236</v>
      </c>
      <c r="U107" s="24"/>
      <c r="V107" s="24"/>
    </row>
    <row r="108" spans="1:22" x14ac:dyDescent="0.2">
      <c r="A108" s="4" t="s">
        <v>138</v>
      </c>
      <c r="D108" s="2" t="s">
        <v>170</v>
      </c>
      <c r="E108" s="2" t="s">
        <v>1259</v>
      </c>
      <c r="F108" s="6"/>
      <c r="G108" s="4" t="s">
        <v>13</v>
      </c>
      <c r="H108" s="4" t="s">
        <v>9</v>
      </c>
      <c r="I108" s="4" t="s">
        <v>10</v>
      </c>
      <c r="J108" s="24">
        <v>840.59999999999991</v>
      </c>
      <c r="M108" s="14" t="s">
        <v>173</v>
      </c>
      <c r="R108" s="4">
        <v>1345</v>
      </c>
      <c r="S108" s="24">
        <f t="shared" si="4"/>
        <v>807</v>
      </c>
      <c r="T108" s="2" t="s">
        <v>1236</v>
      </c>
      <c r="U108" s="24"/>
      <c r="V108" s="24"/>
    </row>
    <row r="109" spans="1:22" x14ac:dyDescent="0.2">
      <c r="A109" s="4" t="s">
        <v>139</v>
      </c>
      <c r="D109" s="2" t="s">
        <v>170</v>
      </c>
      <c r="E109" s="2" t="s">
        <v>1259</v>
      </c>
      <c r="F109" s="6"/>
      <c r="G109" s="4" t="s">
        <v>1314</v>
      </c>
      <c r="H109" s="4" t="s">
        <v>9</v>
      </c>
      <c r="I109" s="4" t="s">
        <v>10</v>
      </c>
      <c r="J109" s="24">
        <v>814.79999999999984</v>
      </c>
      <c r="M109" s="14" t="s">
        <v>173</v>
      </c>
      <c r="R109" s="4">
        <v>1302</v>
      </c>
      <c r="S109" s="24">
        <f t="shared" si="4"/>
        <v>781.19999999999993</v>
      </c>
      <c r="T109" s="2" t="s">
        <v>1236</v>
      </c>
      <c r="U109" s="24"/>
      <c r="V109" s="24"/>
    </row>
    <row r="110" spans="1:22" x14ac:dyDescent="0.2">
      <c r="A110" s="4" t="s">
        <v>140</v>
      </c>
      <c r="D110" s="2" t="s">
        <v>170</v>
      </c>
      <c r="E110" s="2" t="s">
        <v>1259</v>
      </c>
      <c r="F110" s="6"/>
      <c r="G110" s="4" t="s">
        <v>14</v>
      </c>
      <c r="H110" s="4" t="s">
        <v>9</v>
      </c>
      <c r="I110" s="4" t="s">
        <v>10</v>
      </c>
      <c r="J110" s="24">
        <v>1007.9999999999999</v>
      </c>
      <c r="M110" s="14" t="s">
        <v>173</v>
      </c>
      <c r="R110" s="4">
        <v>1624</v>
      </c>
      <c r="S110" s="24">
        <f t="shared" si="4"/>
        <v>974.4</v>
      </c>
      <c r="T110" s="2" t="s">
        <v>1236</v>
      </c>
      <c r="U110" s="24"/>
      <c r="V110" s="24"/>
    </row>
    <row r="111" spans="1:22" x14ac:dyDescent="0.2">
      <c r="A111" s="4" t="s">
        <v>141</v>
      </c>
      <c r="D111" s="2" t="s">
        <v>170</v>
      </c>
      <c r="E111" s="2" t="s">
        <v>1259</v>
      </c>
      <c r="F111" s="6"/>
      <c r="G111" s="4" t="s">
        <v>1300</v>
      </c>
      <c r="H111" s="4" t="s">
        <v>9</v>
      </c>
      <c r="I111" s="4" t="s">
        <v>10</v>
      </c>
      <c r="J111" s="24">
        <v>1060.1999999999998</v>
      </c>
      <c r="M111" s="14" t="s">
        <v>173</v>
      </c>
      <c r="R111" s="4">
        <v>1711</v>
      </c>
      <c r="S111" s="24">
        <f t="shared" si="4"/>
        <v>1026.5999999999999</v>
      </c>
      <c r="T111" s="2" t="s">
        <v>1236</v>
      </c>
      <c r="U111" s="24"/>
      <c r="V111" s="24"/>
    </row>
    <row r="112" spans="1:22" x14ac:dyDescent="0.2">
      <c r="A112" s="4" t="s">
        <v>142</v>
      </c>
      <c r="D112" s="2" t="s">
        <v>170</v>
      </c>
      <c r="E112" s="2" t="s">
        <v>1260</v>
      </c>
      <c r="F112" s="6"/>
      <c r="G112" s="4" t="s">
        <v>12</v>
      </c>
      <c r="H112" s="4" t="s">
        <v>9</v>
      </c>
      <c r="I112" s="4" t="s">
        <v>10</v>
      </c>
      <c r="J112" s="24">
        <v>1062.5999999999999</v>
      </c>
      <c r="M112" s="14" t="s">
        <v>173</v>
      </c>
      <c r="R112" s="4">
        <v>1715</v>
      </c>
      <c r="S112" s="24">
        <f t="shared" si="4"/>
        <v>1029</v>
      </c>
      <c r="T112" s="2" t="s">
        <v>1237</v>
      </c>
      <c r="U112" s="24"/>
      <c r="V112" s="24"/>
    </row>
    <row r="113" spans="1:22" x14ac:dyDescent="0.2">
      <c r="A113" s="4" t="s">
        <v>143</v>
      </c>
      <c r="D113" s="2" t="s">
        <v>170</v>
      </c>
      <c r="E113" s="2" t="s">
        <v>1260</v>
      </c>
      <c r="F113" s="6"/>
      <c r="G113" s="4" t="s">
        <v>1313</v>
      </c>
      <c r="H113" s="4" t="s">
        <v>9</v>
      </c>
      <c r="I113" s="4" t="s">
        <v>10</v>
      </c>
      <c r="J113" s="24">
        <v>1062.5999999999999</v>
      </c>
      <c r="M113" s="14" t="s">
        <v>173</v>
      </c>
      <c r="R113" s="4">
        <v>1715</v>
      </c>
      <c r="S113" s="24">
        <f t="shared" si="4"/>
        <v>1029</v>
      </c>
      <c r="T113" s="2" t="s">
        <v>1237</v>
      </c>
      <c r="U113" s="24"/>
      <c r="V113" s="24"/>
    </row>
    <row r="114" spans="1:22" x14ac:dyDescent="0.2">
      <c r="A114" s="4" t="s">
        <v>144</v>
      </c>
      <c r="D114" s="2" t="s">
        <v>170</v>
      </c>
      <c r="E114" s="2" t="s">
        <v>1260</v>
      </c>
      <c r="F114" s="6"/>
      <c r="G114" s="4" t="s">
        <v>13</v>
      </c>
      <c r="H114" s="4" t="s">
        <v>9</v>
      </c>
      <c r="I114" s="4" t="s">
        <v>10</v>
      </c>
      <c r="J114" s="24">
        <v>1100.3999999999999</v>
      </c>
      <c r="M114" s="14" t="s">
        <v>173</v>
      </c>
      <c r="R114" s="4">
        <v>1778</v>
      </c>
      <c r="S114" s="24">
        <f t="shared" si="4"/>
        <v>1066.8</v>
      </c>
      <c r="T114" s="2" t="s">
        <v>1237</v>
      </c>
      <c r="U114" s="24"/>
      <c r="V114" s="24"/>
    </row>
    <row r="115" spans="1:22" x14ac:dyDescent="0.2">
      <c r="A115" s="4" t="s">
        <v>145</v>
      </c>
      <c r="D115" s="2" t="s">
        <v>170</v>
      </c>
      <c r="E115" s="2" t="s">
        <v>1260</v>
      </c>
      <c r="F115" s="6"/>
      <c r="G115" s="4" t="s">
        <v>1314</v>
      </c>
      <c r="H115" s="4" t="s">
        <v>9</v>
      </c>
      <c r="I115" s="4" t="s">
        <v>10</v>
      </c>
      <c r="J115" s="24">
        <v>1100.3999999999999</v>
      </c>
      <c r="M115" s="14" t="s">
        <v>173</v>
      </c>
      <c r="R115" s="4">
        <v>1778</v>
      </c>
      <c r="S115" s="24">
        <f t="shared" si="4"/>
        <v>1066.8</v>
      </c>
      <c r="T115" s="2" t="s">
        <v>1237</v>
      </c>
      <c r="U115" s="24"/>
      <c r="V115" s="24"/>
    </row>
    <row r="116" spans="1:22" x14ac:dyDescent="0.2">
      <c r="A116" s="4" t="s">
        <v>146</v>
      </c>
      <c r="D116" s="2" t="s">
        <v>170</v>
      </c>
      <c r="E116" s="2" t="s">
        <v>1260</v>
      </c>
      <c r="F116" s="6"/>
      <c r="G116" s="4" t="s">
        <v>14</v>
      </c>
      <c r="H116" s="4" t="s">
        <v>9</v>
      </c>
      <c r="I116" s="4" t="s">
        <v>10</v>
      </c>
      <c r="J116" s="24">
        <v>1207.8</v>
      </c>
      <c r="M116" s="14" t="s">
        <v>173</v>
      </c>
      <c r="R116" s="4">
        <v>1957</v>
      </c>
      <c r="S116" s="24">
        <f t="shared" si="4"/>
        <v>1174.2</v>
      </c>
      <c r="T116" s="2" t="s">
        <v>1237</v>
      </c>
      <c r="U116" s="24"/>
      <c r="V116" s="24"/>
    </row>
    <row r="117" spans="1:22" x14ac:dyDescent="0.2">
      <c r="A117" s="4" t="s">
        <v>147</v>
      </c>
      <c r="D117" s="2" t="s">
        <v>170</v>
      </c>
      <c r="E117" s="2" t="s">
        <v>1260</v>
      </c>
      <c r="F117" s="6"/>
      <c r="G117" s="4" t="s">
        <v>1300</v>
      </c>
      <c r="H117" s="4" t="s">
        <v>9</v>
      </c>
      <c r="I117" s="4" t="s">
        <v>10</v>
      </c>
      <c r="J117" s="24">
        <v>1279.1999999999998</v>
      </c>
      <c r="M117" s="14" t="s">
        <v>173</v>
      </c>
      <c r="R117" s="4">
        <v>2076</v>
      </c>
      <c r="S117" s="24">
        <f t="shared" si="4"/>
        <v>1245.5999999999999</v>
      </c>
      <c r="T117" s="2" t="s">
        <v>1237</v>
      </c>
      <c r="U117" s="24"/>
      <c r="V117" s="24"/>
    </row>
    <row r="118" spans="1:22" x14ac:dyDescent="0.2">
      <c r="A118" s="4" t="s">
        <v>148</v>
      </c>
      <c r="D118" s="2" t="s">
        <v>171</v>
      </c>
      <c r="E118" s="2" t="s">
        <v>1261</v>
      </c>
      <c r="F118" s="6"/>
      <c r="G118" s="4" t="s">
        <v>12</v>
      </c>
      <c r="H118" s="4" t="s">
        <v>9</v>
      </c>
      <c r="I118" s="4" t="s">
        <v>10</v>
      </c>
      <c r="J118" s="24">
        <v>812.39999999999986</v>
      </c>
      <c r="M118" s="14" t="s">
        <v>173</v>
      </c>
      <c r="R118" s="4">
        <v>1298</v>
      </c>
      <c r="S118" s="24">
        <f t="shared" ref="S118:S134" si="5">IF(I118="Standard", R118*0.7, IF(I118="Sur mesure", R118*0.6, "Valeur non reconnue"))</f>
        <v>778.8</v>
      </c>
      <c r="T118" s="2" t="s">
        <v>1236</v>
      </c>
      <c r="U118" s="24"/>
      <c r="V118" s="24"/>
    </row>
    <row r="119" spans="1:22" x14ac:dyDescent="0.2">
      <c r="A119" s="4" t="s">
        <v>149</v>
      </c>
      <c r="D119" s="2" t="s">
        <v>171</v>
      </c>
      <c r="E119" s="2" t="s">
        <v>1261</v>
      </c>
      <c r="F119" s="6"/>
      <c r="G119" s="4" t="s">
        <v>1313</v>
      </c>
      <c r="H119" s="4" t="s">
        <v>9</v>
      </c>
      <c r="I119" s="4" t="s">
        <v>10</v>
      </c>
      <c r="J119" s="24">
        <v>815.99999999999989</v>
      </c>
      <c r="M119" s="14" t="s">
        <v>173</v>
      </c>
      <c r="R119" s="4">
        <v>1304</v>
      </c>
      <c r="S119" s="24">
        <f t="shared" si="5"/>
        <v>782.4</v>
      </c>
      <c r="T119" s="2" t="s">
        <v>1236</v>
      </c>
      <c r="U119" s="24"/>
      <c r="V119" s="24"/>
    </row>
    <row r="120" spans="1:22" s="72" customFormat="1" x14ac:dyDescent="0.2">
      <c r="A120" s="71" t="s">
        <v>150</v>
      </c>
      <c r="D120" s="69" t="s">
        <v>171</v>
      </c>
      <c r="E120" s="69" t="s">
        <v>1261</v>
      </c>
      <c r="F120" s="44"/>
      <c r="G120" s="71" t="s">
        <v>13</v>
      </c>
      <c r="H120" s="71" t="s">
        <v>9</v>
      </c>
      <c r="I120" s="71" t="s">
        <v>10</v>
      </c>
      <c r="J120" s="48">
        <v>868.79999999999984</v>
      </c>
      <c r="K120" s="3"/>
      <c r="L120" s="3"/>
      <c r="M120" s="50" t="s">
        <v>173</v>
      </c>
      <c r="R120" s="71">
        <v>1392</v>
      </c>
      <c r="S120" s="48">
        <f t="shared" si="5"/>
        <v>835.19999999999993</v>
      </c>
      <c r="T120" s="69" t="s">
        <v>1236</v>
      </c>
      <c r="U120" s="48"/>
      <c r="V120" s="48"/>
    </row>
    <row r="121" spans="1:22" x14ac:dyDescent="0.2">
      <c r="A121" s="4" t="s">
        <v>151</v>
      </c>
      <c r="D121" s="2" t="s">
        <v>171</v>
      </c>
      <c r="E121" s="2" t="s">
        <v>1261</v>
      </c>
      <c r="F121" s="6"/>
      <c r="G121" s="4" t="s">
        <v>1314</v>
      </c>
      <c r="H121" s="4" t="s">
        <v>9</v>
      </c>
      <c r="I121" s="4" t="s">
        <v>10</v>
      </c>
      <c r="J121" s="24">
        <v>841.79999999999984</v>
      </c>
      <c r="M121" s="14" t="s">
        <v>173</v>
      </c>
      <c r="R121" s="4">
        <v>1347</v>
      </c>
      <c r="S121" s="24">
        <f t="shared" si="5"/>
        <v>808.19999999999993</v>
      </c>
      <c r="T121" s="2" t="s">
        <v>1236</v>
      </c>
      <c r="U121" s="24"/>
      <c r="V121" s="24"/>
    </row>
    <row r="122" spans="1:22" x14ac:dyDescent="0.2">
      <c r="A122" s="4" t="s">
        <v>152</v>
      </c>
      <c r="D122" s="2" t="s">
        <v>171</v>
      </c>
      <c r="E122" s="2" t="s">
        <v>1261</v>
      </c>
      <c r="F122" s="6"/>
      <c r="G122" s="4" t="s">
        <v>14</v>
      </c>
      <c r="H122" s="4" t="s">
        <v>9</v>
      </c>
      <c r="I122" s="4" t="s">
        <v>10</v>
      </c>
      <c r="J122" s="24">
        <v>1109.3999999999999</v>
      </c>
      <c r="M122" s="14" t="s">
        <v>173</v>
      </c>
      <c r="R122" s="4">
        <v>1793</v>
      </c>
      <c r="S122" s="24">
        <f t="shared" si="5"/>
        <v>1075.8</v>
      </c>
      <c r="T122" s="2" t="s">
        <v>1236</v>
      </c>
      <c r="U122" s="24"/>
      <c r="V122" s="24"/>
    </row>
    <row r="123" spans="1:22" x14ac:dyDescent="0.2">
      <c r="A123" s="4" t="s">
        <v>153</v>
      </c>
      <c r="D123" s="2" t="s">
        <v>171</v>
      </c>
      <c r="E123" s="2" t="s">
        <v>1261</v>
      </c>
      <c r="F123" s="6"/>
      <c r="G123" s="4" t="s">
        <v>1300</v>
      </c>
      <c r="H123" s="4" t="s">
        <v>9</v>
      </c>
      <c r="I123" s="4" t="s">
        <v>10</v>
      </c>
      <c r="J123" s="24">
        <v>1166.3999999999999</v>
      </c>
      <c r="M123" s="14" t="s">
        <v>173</v>
      </c>
      <c r="R123" s="4">
        <v>1888</v>
      </c>
      <c r="S123" s="24">
        <f t="shared" si="5"/>
        <v>1132.8</v>
      </c>
      <c r="T123" s="2" t="s">
        <v>1236</v>
      </c>
      <c r="U123" s="24"/>
      <c r="V123" s="24"/>
    </row>
    <row r="124" spans="1:22" x14ac:dyDescent="0.2">
      <c r="A124" s="4" t="s">
        <v>154</v>
      </c>
      <c r="D124" s="2" t="s">
        <v>171</v>
      </c>
      <c r="E124" s="2" t="s">
        <v>1260</v>
      </c>
      <c r="F124" s="6"/>
      <c r="G124" s="4" t="s">
        <v>12</v>
      </c>
      <c r="H124" s="4" t="s">
        <v>9</v>
      </c>
      <c r="I124" s="4" t="s">
        <v>10</v>
      </c>
      <c r="J124" s="24">
        <v>1062.5999999999999</v>
      </c>
      <c r="M124" s="14" t="s">
        <v>173</v>
      </c>
      <c r="R124" s="4">
        <v>1715</v>
      </c>
      <c r="S124" s="24">
        <f t="shared" si="5"/>
        <v>1029</v>
      </c>
      <c r="T124" s="2" t="s">
        <v>1237</v>
      </c>
      <c r="U124" s="24"/>
      <c r="V124" s="24"/>
    </row>
    <row r="125" spans="1:22" x14ac:dyDescent="0.2">
      <c r="A125" s="4" t="s">
        <v>155</v>
      </c>
      <c r="D125" s="2" t="s">
        <v>171</v>
      </c>
      <c r="E125" s="2" t="s">
        <v>1260</v>
      </c>
      <c r="F125" s="6"/>
      <c r="G125" s="4" t="s">
        <v>1313</v>
      </c>
      <c r="H125" s="4" t="s">
        <v>9</v>
      </c>
      <c r="I125" s="4" t="s">
        <v>10</v>
      </c>
      <c r="J125" s="24">
        <v>1062.5999999999999</v>
      </c>
      <c r="M125" s="14" t="s">
        <v>173</v>
      </c>
      <c r="R125" s="4">
        <v>1715</v>
      </c>
      <c r="S125" s="24">
        <f t="shared" si="5"/>
        <v>1029</v>
      </c>
      <c r="T125" s="2" t="s">
        <v>1237</v>
      </c>
      <c r="U125" s="24"/>
      <c r="V125" s="24"/>
    </row>
    <row r="126" spans="1:22" s="72" customFormat="1" x14ac:dyDescent="0.2">
      <c r="A126" s="71" t="s">
        <v>156</v>
      </c>
      <c r="D126" s="69" t="s">
        <v>171</v>
      </c>
      <c r="E126" s="69" t="s">
        <v>1260</v>
      </c>
      <c r="F126" s="44"/>
      <c r="G126" s="71" t="s">
        <v>13</v>
      </c>
      <c r="H126" s="71" t="s">
        <v>9</v>
      </c>
      <c r="I126" s="71" t="s">
        <v>10</v>
      </c>
      <c r="J126" s="48">
        <v>1100.3999999999999</v>
      </c>
      <c r="K126" s="3"/>
      <c r="L126" s="3"/>
      <c r="M126" s="50" t="s">
        <v>173</v>
      </c>
      <c r="R126" s="71">
        <v>1778</v>
      </c>
      <c r="S126" s="48">
        <f t="shared" si="5"/>
        <v>1066.8</v>
      </c>
      <c r="T126" s="69" t="s">
        <v>1237</v>
      </c>
      <c r="U126" s="48"/>
      <c r="V126" s="48"/>
    </row>
    <row r="127" spans="1:22" x14ac:dyDescent="0.2">
      <c r="A127" s="4" t="s">
        <v>157</v>
      </c>
      <c r="D127" s="2" t="s">
        <v>171</v>
      </c>
      <c r="E127" s="2" t="s">
        <v>1260</v>
      </c>
      <c r="F127" s="6"/>
      <c r="G127" s="4" t="s">
        <v>1314</v>
      </c>
      <c r="H127" s="4" t="s">
        <v>9</v>
      </c>
      <c r="I127" s="4" t="s">
        <v>10</v>
      </c>
      <c r="J127" s="24">
        <v>1100.3999999999999</v>
      </c>
      <c r="M127" s="14" t="s">
        <v>173</v>
      </c>
      <c r="R127" s="4">
        <v>1778</v>
      </c>
      <c r="S127" s="24">
        <f t="shared" si="5"/>
        <v>1066.8</v>
      </c>
      <c r="T127" s="2" t="s">
        <v>1237</v>
      </c>
      <c r="U127" s="24"/>
      <c r="V127" s="24"/>
    </row>
    <row r="128" spans="1:22" x14ac:dyDescent="0.2">
      <c r="A128" s="4" t="s">
        <v>158</v>
      </c>
      <c r="D128" s="2" t="s">
        <v>171</v>
      </c>
      <c r="E128" s="2" t="s">
        <v>1260</v>
      </c>
      <c r="F128" s="6"/>
      <c r="G128" s="4" t="s">
        <v>14</v>
      </c>
      <c r="H128" s="4" t="s">
        <v>9</v>
      </c>
      <c r="I128" s="4" t="s">
        <v>10</v>
      </c>
      <c r="J128" s="24">
        <v>1174.1999999999998</v>
      </c>
      <c r="M128" s="14" t="s">
        <v>173</v>
      </c>
      <c r="R128" s="4">
        <v>1901</v>
      </c>
      <c r="S128" s="24">
        <f t="shared" si="5"/>
        <v>1140.5999999999999</v>
      </c>
      <c r="T128" s="2" t="s">
        <v>1237</v>
      </c>
      <c r="U128" s="24"/>
      <c r="V128" s="24"/>
    </row>
    <row r="129" spans="1:22" x14ac:dyDescent="0.2">
      <c r="A129" s="4" t="s">
        <v>159</v>
      </c>
      <c r="D129" s="2" t="s">
        <v>171</v>
      </c>
      <c r="E129" s="2" t="s">
        <v>1260</v>
      </c>
      <c r="F129" s="6"/>
      <c r="G129" s="4" t="s">
        <v>1300</v>
      </c>
      <c r="H129" s="4" t="s">
        <v>9</v>
      </c>
      <c r="I129" s="4" t="s">
        <v>10</v>
      </c>
      <c r="J129" s="24">
        <v>1279.1999999999998</v>
      </c>
      <c r="M129" s="14" t="s">
        <v>173</v>
      </c>
      <c r="R129" s="4">
        <v>2076</v>
      </c>
      <c r="S129" s="24">
        <f t="shared" si="5"/>
        <v>1245.5999999999999</v>
      </c>
      <c r="T129" s="2" t="s">
        <v>1237</v>
      </c>
      <c r="U129" s="24"/>
      <c r="V129" s="24"/>
    </row>
    <row r="130" spans="1:22" x14ac:dyDescent="0.2">
      <c r="A130" s="4" t="s">
        <v>160</v>
      </c>
      <c r="D130" s="2" t="s">
        <v>1301</v>
      </c>
      <c r="E130" s="2" t="s">
        <v>1260</v>
      </c>
      <c r="F130" s="6"/>
      <c r="G130" s="4" t="s">
        <v>12</v>
      </c>
      <c r="H130" s="4" t="s">
        <v>9</v>
      </c>
      <c r="I130" s="4" t="s">
        <v>10</v>
      </c>
      <c r="J130" s="24">
        <v>1062.5999999999999</v>
      </c>
      <c r="M130" s="14" t="s">
        <v>173</v>
      </c>
      <c r="R130" s="4">
        <v>1715</v>
      </c>
      <c r="S130" s="24">
        <f t="shared" si="5"/>
        <v>1029</v>
      </c>
      <c r="T130" s="2" t="s">
        <v>1237</v>
      </c>
      <c r="U130" s="24"/>
      <c r="V130" s="24"/>
    </row>
    <row r="131" spans="1:22" x14ac:dyDescent="0.2">
      <c r="A131" s="4" t="s">
        <v>161</v>
      </c>
      <c r="D131" s="2" t="s">
        <v>1301</v>
      </c>
      <c r="E131" s="2" t="s">
        <v>1260</v>
      </c>
      <c r="F131" s="6"/>
      <c r="G131" s="4" t="s">
        <v>1313</v>
      </c>
      <c r="H131" s="4" t="s">
        <v>9</v>
      </c>
      <c r="I131" s="4" t="s">
        <v>10</v>
      </c>
      <c r="J131" s="24">
        <v>1062.5999999999999</v>
      </c>
      <c r="M131" s="14" t="s">
        <v>173</v>
      </c>
      <c r="R131" s="4">
        <v>1715</v>
      </c>
      <c r="S131" s="24">
        <f t="shared" si="5"/>
        <v>1029</v>
      </c>
      <c r="T131" s="2" t="s">
        <v>1237</v>
      </c>
      <c r="U131" s="24"/>
      <c r="V131" s="24"/>
    </row>
    <row r="132" spans="1:22" x14ac:dyDescent="0.2">
      <c r="A132" s="4" t="s">
        <v>162</v>
      </c>
      <c r="D132" s="2" t="s">
        <v>1301</v>
      </c>
      <c r="E132" s="2" t="s">
        <v>1260</v>
      </c>
      <c r="F132" s="6"/>
      <c r="G132" s="4" t="s">
        <v>13</v>
      </c>
      <c r="H132" s="4" t="s">
        <v>9</v>
      </c>
      <c r="I132" s="4" t="s">
        <v>10</v>
      </c>
      <c r="J132" s="24">
        <v>1100.3999999999999</v>
      </c>
      <c r="M132" s="14" t="s">
        <v>173</v>
      </c>
      <c r="R132" s="4">
        <v>1778</v>
      </c>
      <c r="S132" s="24">
        <f t="shared" si="5"/>
        <v>1066.8</v>
      </c>
      <c r="T132" s="2" t="s">
        <v>1237</v>
      </c>
      <c r="U132" s="24"/>
      <c r="V132" s="24"/>
    </row>
    <row r="133" spans="1:22" x14ac:dyDescent="0.2">
      <c r="A133" s="4" t="s">
        <v>163</v>
      </c>
      <c r="D133" s="2" t="s">
        <v>1301</v>
      </c>
      <c r="E133" s="2" t="s">
        <v>1260</v>
      </c>
      <c r="F133" s="6"/>
      <c r="G133" s="4" t="s">
        <v>1314</v>
      </c>
      <c r="H133" s="4" t="s">
        <v>9</v>
      </c>
      <c r="I133" s="4" t="s">
        <v>10</v>
      </c>
      <c r="J133" s="24">
        <v>1100.3999999999999</v>
      </c>
      <c r="M133" s="14" t="s">
        <v>173</v>
      </c>
      <c r="R133" s="4">
        <v>1778</v>
      </c>
      <c r="S133" s="24">
        <f t="shared" si="5"/>
        <v>1066.8</v>
      </c>
      <c r="T133" s="2" t="s">
        <v>1237</v>
      </c>
      <c r="U133" s="24"/>
      <c r="V133" s="24"/>
    </row>
    <row r="134" spans="1:22" x14ac:dyDescent="0.2">
      <c r="A134" s="4" t="s">
        <v>164</v>
      </c>
      <c r="D134" s="2" t="s">
        <v>1301</v>
      </c>
      <c r="E134" s="2" t="s">
        <v>1260</v>
      </c>
      <c r="F134" s="6"/>
      <c r="G134" s="4" t="s">
        <v>14</v>
      </c>
      <c r="H134" s="4" t="s">
        <v>9</v>
      </c>
      <c r="I134" s="4" t="s">
        <v>10</v>
      </c>
      <c r="J134" s="24">
        <v>1174.1999999999998</v>
      </c>
      <c r="M134" s="14" t="s">
        <v>173</v>
      </c>
      <c r="R134" s="4">
        <v>1901</v>
      </c>
      <c r="S134" s="24">
        <f t="shared" si="5"/>
        <v>1140.5999999999999</v>
      </c>
      <c r="T134" s="2" t="s">
        <v>1237</v>
      </c>
      <c r="U134" s="24"/>
      <c r="V134" s="24"/>
    </row>
  </sheetData>
  <autoFilter ref="A1:T134" xr:uid="{D65C8D60-5D5C-1648-BFFC-10CBBCB3EE0C}"/>
  <phoneticPr fontId="5" type="noConversion"/>
  <pageMargins left="0.7" right="0.7" top="0.75" bottom="0.75" header="0.3" footer="0.3"/>
  <pageSetup paperSize="9" orientation="portrait" horizontalDpi="0" verticalDpi="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F5F8C1-ECDD-E14A-B55F-4CA307DA7A64}">
  <sheetPr codeName="Feuil11"/>
  <dimension ref="A1:V128"/>
  <sheetViews>
    <sheetView topLeftCell="A33" workbookViewId="0">
      <selection activeCell="J58" sqref="J58"/>
    </sheetView>
  </sheetViews>
  <sheetFormatPr baseColWidth="10" defaultRowHeight="16" x14ac:dyDescent="0.2"/>
  <cols>
    <col min="10" max="10" width="10.83203125" style="24"/>
    <col min="19" max="19" width="10.83203125" style="24"/>
    <col min="21" max="22" width="10.83203125" style="24"/>
  </cols>
  <sheetData>
    <row r="1" spans="1:20" ht="68" x14ac:dyDescent="0.2">
      <c r="A1" s="10" t="s">
        <v>40</v>
      </c>
      <c r="B1" s="10" t="s">
        <v>41</v>
      </c>
      <c r="C1" s="10" t="s">
        <v>42</v>
      </c>
      <c r="D1" s="10" t="s">
        <v>0</v>
      </c>
      <c r="E1" s="10" t="s">
        <v>7</v>
      </c>
      <c r="F1" s="10" t="s">
        <v>8</v>
      </c>
      <c r="G1" s="10" t="s">
        <v>1</v>
      </c>
      <c r="H1" s="10" t="s">
        <v>3</v>
      </c>
      <c r="I1" s="10" t="s">
        <v>5</v>
      </c>
      <c r="J1" s="70" t="s">
        <v>1346</v>
      </c>
      <c r="K1" s="11" t="s">
        <v>21</v>
      </c>
      <c r="L1" s="10" t="s">
        <v>165</v>
      </c>
      <c r="M1" s="11" t="s">
        <v>174</v>
      </c>
      <c r="N1" s="11" t="s">
        <v>725</v>
      </c>
      <c r="O1" s="20" t="s">
        <v>960</v>
      </c>
      <c r="P1" s="21" t="s">
        <v>961</v>
      </c>
      <c r="Q1" s="21" t="s">
        <v>962</v>
      </c>
      <c r="R1" s="10" t="s">
        <v>6</v>
      </c>
      <c r="S1" s="27" t="s">
        <v>1181</v>
      </c>
      <c r="T1" s="10" t="s">
        <v>7</v>
      </c>
    </row>
    <row r="2" spans="1:20" x14ac:dyDescent="0.2">
      <c r="A2" s="1">
        <v>60001</v>
      </c>
      <c r="B2" t="s">
        <v>43</v>
      </c>
      <c r="C2" s="3" t="s">
        <v>27</v>
      </c>
      <c r="D2" s="2">
        <v>800</v>
      </c>
      <c r="G2" s="2">
        <v>2050</v>
      </c>
      <c r="H2" s="2" t="s">
        <v>2</v>
      </c>
      <c r="I2" s="2" t="s">
        <v>4</v>
      </c>
      <c r="J2" s="24">
        <v>249.89999999999998</v>
      </c>
      <c r="L2" t="s">
        <v>167</v>
      </c>
      <c r="O2" s="24" t="str">
        <f t="shared" ref="O2:O12" si="0" xml:space="preserve"> (D2+55) &amp;" x " &amp;(G2+35)</f>
        <v>855 x 2085</v>
      </c>
      <c r="P2" s="24" t="str">
        <f t="shared" ref="P2:P12" si="1">(D2+46) &amp;" x " &amp;(G2+30)</f>
        <v>846 x 2080</v>
      </c>
      <c r="Q2" s="24" t="str">
        <f t="shared" ref="Q2:Q12" si="2">(D2-66) &amp;" x " &amp;(G2-24)</f>
        <v>734 x 2026</v>
      </c>
      <c r="R2" s="2">
        <v>345</v>
      </c>
      <c r="S2" s="24">
        <f>IF(I2="Standard", R2*0.7, IF(I2="Sur mesure", R2*0.6, "Valeur non reconnue"))</f>
        <v>241.49999999999997</v>
      </c>
    </row>
    <row r="3" spans="1:20" x14ac:dyDescent="0.2">
      <c r="A3" s="1">
        <v>60002</v>
      </c>
      <c r="B3" t="s">
        <v>43</v>
      </c>
      <c r="C3" s="3" t="s">
        <v>27</v>
      </c>
      <c r="D3" s="2">
        <v>890</v>
      </c>
      <c r="G3" s="2">
        <v>2050</v>
      </c>
      <c r="H3" s="2" t="s">
        <v>2</v>
      </c>
      <c r="I3" s="2" t="s">
        <v>4</v>
      </c>
      <c r="J3" s="24">
        <v>260.39999999999998</v>
      </c>
      <c r="L3" t="s">
        <v>167</v>
      </c>
      <c r="O3" s="24" t="str">
        <f t="shared" si="0"/>
        <v>945 x 2085</v>
      </c>
      <c r="P3" s="24" t="str">
        <f t="shared" si="1"/>
        <v>936 x 2080</v>
      </c>
      <c r="Q3" s="24" t="str">
        <f t="shared" si="2"/>
        <v>824 x 2026</v>
      </c>
      <c r="R3" s="2">
        <v>360</v>
      </c>
      <c r="S3" s="24">
        <f t="shared" ref="S3:S59" si="3">IF(I3="Standard", R3*0.7, IF(I3="Sur mesure", R3*0.6, "Valeur non reconnue"))</f>
        <v>251.99999999999997</v>
      </c>
    </row>
    <row r="4" spans="1:20" x14ac:dyDescent="0.2">
      <c r="A4" s="1">
        <v>60003</v>
      </c>
      <c r="B4" t="s">
        <v>43</v>
      </c>
      <c r="C4" s="3" t="s">
        <v>27</v>
      </c>
      <c r="D4" s="2">
        <v>990</v>
      </c>
      <c r="G4" s="2">
        <v>2050</v>
      </c>
      <c r="H4" s="2" t="s">
        <v>2</v>
      </c>
      <c r="I4" s="2" t="s">
        <v>4</v>
      </c>
      <c r="J4" s="24">
        <v>272.99999999999994</v>
      </c>
      <c r="L4" t="s">
        <v>167</v>
      </c>
      <c r="M4">
        <f>J4*1.25</f>
        <v>341.24999999999994</v>
      </c>
      <c r="O4" s="24" t="str">
        <f t="shared" si="0"/>
        <v>1045 x 2085</v>
      </c>
      <c r="P4" s="24" t="str">
        <f t="shared" si="1"/>
        <v>1036 x 2080</v>
      </c>
      <c r="Q4" s="24" t="str">
        <f t="shared" si="2"/>
        <v>924 x 2026</v>
      </c>
      <c r="R4" s="2">
        <v>378</v>
      </c>
      <c r="S4" s="24">
        <f t="shared" si="3"/>
        <v>264.59999999999997</v>
      </c>
    </row>
    <row r="5" spans="1:20" x14ac:dyDescent="0.2">
      <c r="A5" s="1">
        <v>60004</v>
      </c>
      <c r="B5" t="s">
        <v>43</v>
      </c>
      <c r="C5" s="3" t="s">
        <v>27</v>
      </c>
      <c r="D5" s="2">
        <v>1100</v>
      </c>
      <c r="G5" s="2">
        <v>2050</v>
      </c>
      <c r="H5" s="2" t="s">
        <v>2</v>
      </c>
      <c r="I5" s="2" t="s">
        <v>4</v>
      </c>
      <c r="J5" s="24">
        <v>340.9</v>
      </c>
      <c r="L5" t="s">
        <v>167</v>
      </c>
      <c r="O5" s="24" t="str">
        <f t="shared" si="0"/>
        <v>1155 x 2085</v>
      </c>
      <c r="P5" s="24" t="str">
        <f t="shared" si="1"/>
        <v>1146 x 2080</v>
      </c>
      <c r="Q5" s="24" t="str">
        <f t="shared" si="2"/>
        <v>1034 x 2026</v>
      </c>
      <c r="R5" s="2">
        <v>475</v>
      </c>
      <c r="S5" s="24">
        <f t="shared" si="3"/>
        <v>332.5</v>
      </c>
    </row>
    <row r="6" spans="1:20" x14ac:dyDescent="0.2">
      <c r="A6" s="1">
        <v>60007</v>
      </c>
      <c r="B6" t="s">
        <v>43</v>
      </c>
      <c r="C6" s="3" t="s">
        <v>27</v>
      </c>
      <c r="D6" s="2">
        <v>800</v>
      </c>
      <c r="G6" s="2">
        <v>2140</v>
      </c>
      <c r="H6" s="2" t="s">
        <v>2</v>
      </c>
      <c r="I6" s="2" t="s">
        <v>4</v>
      </c>
      <c r="J6" s="24">
        <v>257.59999999999997</v>
      </c>
      <c r="L6" t="s">
        <v>167</v>
      </c>
      <c r="O6" s="24" t="str">
        <f t="shared" si="0"/>
        <v>855 x 2175</v>
      </c>
      <c r="P6" s="24" t="str">
        <f t="shared" si="1"/>
        <v>846 x 2170</v>
      </c>
      <c r="Q6" s="24" t="str">
        <f t="shared" si="2"/>
        <v>734 x 2116</v>
      </c>
      <c r="R6" s="2">
        <v>356</v>
      </c>
      <c r="S6" s="24">
        <f t="shared" si="3"/>
        <v>249.2</v>
      </c>
    </row>
    <row r="7" spans="1:20" x14ac:dyDescent="0.2">
      <c r="A7" s="1">
        <v>60008</v>
      </c>
      <c r="B7" t="s">
        <v>43</v>
      </c>
      <c r="C7" s="3" t="s">
        <v>27</v>
      </c>
      <c r="D7" s="2">
        <v>890</v>
      </c>
      <c r="G7" s="2">
        <v>2140</v>
      </c>
      <c r="H7" s="2" t="s">
        <v>2</v>
      </c>
      <c r="I7" s="2" t="s">
        <v>4</v>
      </c>
      <c r="J7" s="24">
        <v>272.29999999999995</v>
      </c>
      <c r="L7" t="s">
        <v>167</v>
      </c>
      <c r="O7" s="24" t="str">
        <f t="shared" si="0"/>
        <v>945 x 2175</v>
      </c>
      <c r="P7" s="24" t="str">
        <f t="shared" si="1"/>
        <v>936 x 2170</v>
      </c>
      <c r="Q7" s="24" t="str">
        <f t="shared" si="2"/>
        <v>824 x 2116</v>
      </c>
      <c r="R7" s="2">
        <v>377</v>
      </c>
      <c r="S7" s="24">
        <f t="shared" si="3"/>
        <v>263.89999999999998</v>
      </c>
    </row>
    <row r="8" spans="1:20" x14ac:dyDescent="0.2">
      <c r="A8" s="1">
        <v>60009</v>
      </c>
      <c r="B8" t="s">
        <v>43</v>
      </c>
      <c r="C8" s="3" t="s">
        <v>27</v>
      </c>
      <c r="D8" s="2">
        <v>990</v>
      </c>
      <c r="G8" s="2">
        <v>2140</v>
      </c>
      <c r="H8" s="2" t="s">
        <v>2</v>
      </c>
      <c r="I8" s="2" t="s">
        <v>4</v>
      </c>
      <c r="J8" s="24">
        <v>282.79999999999995</v>
      </c>
      <c r="L8" t="s">
        <v>167</v>
      </c>
      <c r="O8" s="24" t="str">
        <f t="shared" si="0"/>
        <v>1045 x 2175</v>
      </c>
      <c r="P8" s="24" t="str">
        <f t="shared" si="1"/>
        <v>1036 x 2170</v>
      </c>
      <c r="Q8" s="24" t="str">
        <f t="shared" si="2"/>
        <v>924 x 2116</v>
      </c>
      <c r="R8" s="2">
        <v>392</v>
      </c>
      <c r="S8" s="24">
        <f t="shared" si="3"/>
        <v>274.39999999999998</v>
      </c>
    </row>
    <row r="9" spans="1:20" x14ac:dyDescent="0.2">
      <c r="A9" s="1">
        <v>60010</v>
      </c>
      <c r="B9" t="s">
        <v>43</v>
      </c>
      <c r="C9" s="3" t="s">
        <v>27</v>
      </c>
      <c r="D9" s="2">
        <v>1100</v>
      </c>
      <c r="G9" s="2">
        <v>2140</v>
      </c>
      <c r="H9" s="2" t="s">
        <v>2</v>
      </c>
      <c r="I9" s="2" t="s">
        <v>4</v>
      </c>
      <c r="J9" s="24">
        <v>351.4</v>
      </c>
      <c r="L9" t="s">
        <v>167</v>
      </c>
      <c r="O9" s="24" t="str">
        <f t="shared" si="0"/>
        <v>1155 x 2175</v>
      </c>
      <c r="P9" s="24" t="str">
        <f t="shared" si="1"/>
        <v>1146 x 2170</v>
      </c>
      <c r="Q9" s="24" t="str">
        <f t="shared" si="2"/>
        <v>1034 x 2116</v>
      </c>
      <c r="R9" s="2">
        <v>490</v>
      </c>
      <c r="S9" s="24">
        <f t="shared" si="3"/>
        <v>343</v>
      </c>
    </row>
    <row r="10" spans="1:20" x14ac:dyDescent="0.2">
      <c r="A10" s="1">
        <v>60011</v>
      </c>
      <c r="B10" t="s">
        <v>43</v>
      </c>
      <c r="C10" s="3" t="s">
        <v>27</v>
      </c>
      <c r="D10" s="2">
        <v>1200</v>
      </c>
      <c r="G10" s="2">
        <v>2140</v>
      </c>
      <c r="H10" s="2" t="s">
        <v>2</v>
      </c>
      <c r="I10" s="2" t="s">
        <v>4</v>
      </c>
      <c r="J10" s="24">
        <v>356.99999999999994</v>
      </c>
      <c r="L10" t="s">
        <v>167</v>
      </c>
      <c r="O10" s="24" t="str">
        <f t="shared" si="0"/>
        <v>1255 x 2175</v>
      </c>
      <c r="P10" s="24" t="str">
        <f t="shared" si="1"/>
        <v>1246 x 2170</v>
      </c>
      <c r="Q10" s="24" t="str">
        <f t="shared" si="2"/>
        <v>1134 x 2116</v>
      </c>
      <c r="R10" s="2">
        <v>498</v>
      </c>
      <c r="S10" s="24">
        <f t="shared" si="3"/>
        <v>348.59999999999997</v>
      </c>
    </row>
    <row r="11" spans="1:20" x14ac:dyDescent="0.2">
      <c r="A11" s="1">
        <v>60012</v>
      </c>
      <c r="B11" t="s">
        <v>43</v>
      </c>
      <c r="C11" s="3" t="s">
        <v>27</v>
      </c>
      <c r="D11" s="2">
        <v>1300</v>
      </c>
      <c r="G11" s="2">
        <v>2140</v>
      </c>
      <c r="H11" s="2" t="s">
        <v>2</v>
      </c>
      <c r="I11" s="2" t="s">
        <v>4</v>
      </c>
      <c r="J11" s="24">
        <v>363.99999999999994</v>
      </c>
      <c r="L11" t="s">
        <v>167</v>
      </c>
      <c r="O11" s="24" t="str">
        <f t="shared" si="0"/>
        <v>1355 x 2175</v>
      </c>
      <c r="P11" s="24" t="str">
        <f t="shared" si="1"/>
        <v>1346 x 2170</v>
      </c>
      <c r="Q11" s="24" t="str">
        <f t="shared" si="2"/>
        <v>1234 x 2116</v>
      </c>
      <c r="R11" s="2">
        <v>508</v>
      </c>
      <c r="S11" s="24">
        <f t="shared" si="3"/>
        <v>355.59999999999997</v>
      </c>
    </row>
    <row r="12" spans="1:20" x14ac:dyDescent="0.2">
      <c r="A12" s="1">
        <v>60014</v>
      </c>
      <c r="B12" t="s">
        <v>43</v>
      </c>
      <c r="C12" s="3" t="s">
        <v>27</v>
      </c>
      <c r="D12" s="2">
        <v>1330</v>
      </c>
      <c r="G12" s="2">
        <v>2140</v>
      </c>
      <c r="H12" s="2" t="s">
        <v>2</v>
      </c>
      <c r="I12" s="2" t="s">
        <v>4</v>
      </c>
      <c r="J12" s="24">
        <v>380.09999999999997</v>
      </c>
      <c r="K12" s="12" t="s">
        <v>166</v>
      </c>
      <c r="L12" t="s">
        <v>167</v>
      </c>
      <c r="O12" s="24" t="str">
        <f t="shared" si="0"/>
        <v>1385 x 2175</v>
      </c>
      <c r="P12" s="24" t="str">
        <f t="shared" si="1"/>
        <v>1376 x 2170</v>
      </c>
      <c r="Q12" s="24" t="str">
        <f t="shared" si="2"/>
        <v>1264 x 2116</v>
      </c>
      <c r="R12" s="2">
        <v>531</v>
      </c>
      <c r="S12" s="24">
        <f t="shared" si="3"/>
        <v>371.7</v>
      </c>
    </row>
    <row r="13" spans="1:20" x14ac:dyDescent="0.2">
      <c r="A13" s="1">
        <v>60050</v>
      </c>
      <c r="B13" s="2" t="s">
        <v>43</v>
      </c>
      <c r="C13" s="2" t="s">
        <v>27</v>
      </c>
      <c r="D13" s="2">
        <v>1200</v>
      </c>
      <c r="E13" t="s">
        <v>1262</v>
      </c>
      <c r="F13" s="2">
        <v>600</v>
      </c>
      <c r="G13" s="2">
        <v>2050</v>
      </c>
      <c r="H13" s="2" t="s">
        <v>9</v>
      </c>
      <c r="I13" s="2" t="s">
        <v>4</v>
      </c>
      <c r="J13" s="24">
        <v>613.89999999999986</v>
      </c>
      <c r="L13" t="s">
        <v>167</v>
      </c>
      <c r="O13" s="24"/>
      <c r="P13" s="24"/>
      <c r="Q13" s="24"/>
      <c r="R13" s="2">
        <v>853</v>
      </c>
      <c r="S13" s="24">
        <f t="shared" si="3"/>
        <v>597.09999999999991</v>
      </c>
      <c r="T13" s="2">
        <v>600</v>
      </c>
    </row>
    <row r="14" spans="1:20" x14ac:dyDescent="0.2">
      <c r="A14" s="1">
        <v>60062</v>
      </c>
      <c r="B14" s="2" t="s">
        <v>43</v>
      </c>
      <c r="C14" s="2" t="s">
        <v>27</v>
      </c>
      <c r="D14" s="2">
        <v>1300</v>
      </c>
      <c r="E14" s="7" t="s">
        <v>1264</v>
      </c>
      <c r="F14" s="2">
        <v>650</v>
      </c>
      <c r="G14" s="2">
        <v>2050</v>
      </c>
      <c r="H14" s="2" t="s">
        <v>9</v>
      </c>
      <c r="I14" s="2" t="s">
        <v>4</v>
      </c>
      <c r="J14" s="24">
        <v>613.89999999999986</v>
      </c>
      <c r="L14" t="s">
        <v>167</v>
      </c>
      <c r="O14" s="24"/>
      <c r="P14" s="24"/>
      <c r="Q14" s="24"/>
      <c r="R14" s="2">
        <v>853</v>
      </c>
      <c r="S14" s="24">
        <f t="shared" si="3"/>
        <v>597.09999999999991</v>
      </c>
      <c r="T14" s="2">
        <v>650</v>
      </c>
    </row>
    <row r="15" spans="1:20" x14ac:dyDescent="0.2">
      <c r="A15" s="1">
        <v>60051</v>
      </c>
      <c r="B15" s="2" t="s">
        <v>43</v>
      </c>
      <c r="C15" s="2" t="s">
        <v>27</v>
      </c>
      <c r="D15" s="2">
        <v>1400</v>
      </c>
      <c r="E15" s="7" t="s">
        <v>1265</v>
      </c>
      <c r="F15" s="2">
        <v>700</v>
      </c>
      <c r="G15" s="2">
        <v>2050</v>
      </c>
      <c r="H15" s="2" t="s">
        <v>9</v>
      </c>
      <c r="I15" s="2" t="s">
        <v>4</v>
      </c>
      <c r="J15" s="24">
        <v>613.89999999999986</v>
      </c>
      <c r="K15" s="5" t="s">
        <v>22</v>
      </c>
      <c r="L15" t="s">
        <v>167</v>
      </c>
      <c r="O15" s="24"/>
      <c r="P15" s="24"/>
      <c r="Q15" s="24"/>
      <c r="R15" s="2">
        <v>853</v>
      </c>
      <c r="S15" s="24">
        <f t="shared" si="3"/>
        <v>597.09999999999991</v>
      </c>
      <c r="T15" s="2">
        <v>700</v>
      </c>
    </row>
    <row r="16" spans="1:20" x14ac:dyDescent="0.2">
      <c r="A16" s="1">
        <v>60052</v>
      </c>
      <c r="B16" s="2" t="s">
        <v>43</v>
      </c>
      <c r="C16" s="2" t="s">
        <v>27</v>
      </c>
      <c r="D16" s="2">
        <v>1500</v>
      </c>
      <c r="E16" s="7" t="s">
        <v>1266</v>
      </c>
      <c r="F16" s="2">
        <v>750</v>
      </c>
      <c r="G16" s="2">
        <v>2050</v>
      </c>
      <c r="H16" s="2" t="s">
        <v>9</v>
      </c>
      <c r="I16" s="2" t="s">
        <v>4</v>
      </c>
      <c r="J16" s="24">
        <v>613.89999999999986</v>
      </c>
      <c r="K16" s="5" t="s">
        <v>22</v>
      </c>
      <c r="L16" t="s">
        <v>167</v>
      </c>
      <c r="O16" s="24"/>
      <c r="P16" s="24"/>
      <c r="Q16" s="24"/>
      <c r="R16" s="2">
        <v>853</v>
      </c>
      <c r="S16" s="24">
        <f t="shared" si="3"/>
        <v>597.09999999999991</v>
      </c>
      <c r="T16" s="2">
        <v>750</v>
      </c>
    </row>
    <row r="17" spans="1:20" x14ac:dyDescent="0.2">
      <c r="A17" s="1">
        <v>60053</v>
      </c>
      <c r="B17" s="2" t="s">
        <v>43</v>
      </c>
      <c r="C17" s="2" t="s">
        <v>27</v>
      </c>
      <c r="D17" s="2">
        <v>1600</v>
      </c>
      <c r="E17" s="7" t="s">
        <v>1263</v>
      </c>
      <c r="F17" s="2">
        <v>800</v>
      </c>
      <c r="G17" s="2">
        <v>2050</v>
      </c>
      <c r="H17" s="2" t="s">
        <v>9</v>
      </c>
      <c r="I17" s="2" t="s">
        <v>4</v>
      </c>
      <c r="J17" s="24">
        <v>613.89999999999986</v>
      </c>
      <c r="K17" s="5" t="s">
        <v>22</v>
      </c>
      <c r="L17" t="s">
        <v>167</v>
      </c>
      <c r="O17" s="24"/>
      <c r="P17" s="24"/>
      <c r="Q17" s="24"/>
      <c r="R17" s="2">
        <v>853</v>
      </c>
      <c r="S17" s="24">
        <f t="shared" si="3"/>
        <v>597.09999999999991</v>
      </c>
      <c r="T17" s="2">
        <v>800</v>
      </c>
    </row>
    <row r="18" spans="1:20" x14ac:dyDescent="0.2">
      <c r="A18" s="1">
        <v>60064</v>
      </c>
      <c r="B18" s="2" t="s">
        <v>43</v>
      </c>
      <c r="C18" s="2" t="s">
        <v>27</v>
      </c>
      <c r="D18" s="2">
        <v>1690</v>
      </c>
      <c r="E18" s="7" t="s">
        <v>1267</v>
      </c>
      <c r="F18" s="2">
        <v>700</v>
      </c>
      <c r="G18" s="2">
        <v>2050</v>
      </c>
      <c r="H18" s="2" t="s">
        <v>9</v>
      </c>
      <c r="I18" s="2" t="s">
        <v>4</v>
      </c>
      <c r="J18" s="24">
        <v>674.09999999999991</v>
      </c>
      <c r="K18" s="5" t="s">
        <v>22</v>
      </c>
      <c r="L18" t="s">
        <v>167</v>
      </c>
      <c r="O18" s="24"/>
      <c r="P18" s="24"/>
      <c r="Q18" s="24"/>
      <c r="R18" s="2">
        <v>939</v>
      </c>
      <c r="S18" s="24">
        <f t="shared" si="3"/>
        <v>657.3</v>
      </c>
      <c r="T18" s="2">
        <v>990</v>
      </c>
    </row>
    <row r="19" spans="1:20" x14ac:dyDescent="0.2">
      <c r="A19" s="1">
        <v>60063</v>
      </c>
      <c r="B19" s="2" t="s">
        <v>43</v>
      </c>
      <c r="C19" s="2" t="s">
        <v>27</v>
      </c>
      <c r="D19" s="2">
        <v>1780</v>
      </c>
      <c r="E19" s="7" t="s">
        <v>1268</v>
      </c>
      <c r="F19" s="2">
        <v>890</v>
      </c>
      <c r="G19" s="2">
        <v>2050</v>
      </c>
      <c r="H19" s="2" t="s">
        <v>9</v>
      </c>
      <c r="I19" s="2" t="s">
        <v>4</v>
      </c>
      <c r="J19" s="24">
        <v>646.09999999999991</v>
      </c>
      <c r="K19" s="5" t="s">
        <v>22</v>
      </c>
      <c r="L19" t="s">
        <v>167</v>
      </c>
      <c r="O19" s="24"/>
      <c r="P19" s="24"/>
      <c r="Q19" s="24"/>
      <c r="R19" s="2">
        <v>899</v>
      </c>
      <c r="S19" s="24">
        <f t="shared" si="3"/>
        <v>629.29999999999995</v>
      </c>
      <c r="T19" s="2">
        <v>890</v>
      </c>
    </row>
    <row r="20" spans="1:20" x14ac:dyDescent="0.2">
      <c r="A20" s="1">
        <v>60069</v>
      </c>
      <c r="B20" s="2" t="s">
        <v>43</v>
      </c>
      <c r="C20" s="2" t="s">
        <v>27</v>
      </c>
      <c r="D20" s="2">
        <v>1790</v>
      </c>
      <c r="E20" s="7" t="s">
        <v>1267</v>
      </c>
      <c r="F20" s="2">
        <v>800</v>
      </c>
      <c r="G20" s="2">
        <v>2050</v>
      </c>
      <c r="H20" s="2" t="s">
        <v>9</v>
      </c>
      <c r="I20" s="2" t="s">
        <v>4</v>
      </c>
      <c r="J20" s="24">
        <v>674.09999999999991</v>
      </c>
      <c r="K20" s="5" t="s">
        <v>22</v>
      </c>
      <c r="L20" t="s">
        <v>167</v>
      </c>
      <c r="O20" s="24"/>
      <c r="P20" s="24"/>
      <c r="Q20" s="24"/>
      <c r="R20" s="2">
        <v>939</v>
      </c>
      <c r="S20" s="24">
        <f t="shared" si="3"/>
        <v>657.3</v>
      </c>
      <c r="T20" s="2">
        <v>990</v>
      </c>
    </row>
    <row r="21" spans="1:20" x14ac:dyDescent="0.2">
      <c r="A21" s="1">
        <v>60066</v>
      </c>
      <c r="B21" s="2" t="s">
        <v>43</v>
      </c>
      <c r="C21" s="2" t="s">
        <v>27</v>
      </c>
      <c r="D21" s="2">
        <v>1890</v>
      </c>
      <c r="E21" s="7" t="s">
        <v>1267</v>
      </c>
      <c r="F21" s="2">
        <v>900</v>
      </c>
      <c r="G21" s="2">
        <v>2050</v>
      </c>
      <c r="H21" s="2" t="s">
        <v>9</v>
      </c>
      <c r="I21" s="2" t="s">
        <v>4</v>
      </c>
      <c r="J21" s="24">
        <v>674.09999999999991</v>
      </c>
      <c r="K21" s="5" t="s">
        <v>22</v>
      </c>
      <c r="L21" t="s">
        <v>167</v>
      </c>
      <c r="O21" s="24"/>
      <c r="P21" s="24"/>
      <c r="Q21" s="24"/>
      <c r="R21" s="2">
        <v>939</v>
      </c>
      <c r="S21" s="24">
        <f t="shared" si="3"/>
        <v>657.3</v>
      </c>
      <c r="T21" s="2">
        <v>990</v>
      </c>
    </row>
    <row r="22" spans="1:20" x14ac:dyDescent="0.2">
      <c r="A22" s="1">
        <v>60054</v>
      </c>
      <c r="B22" s="2" t="s">
        <v>43</v>
      </c>
      <c r="C22" s="2" t="s">
        <v>27</v>
      </c>
      <c r="D22" s="2">
        <v>1980</v>
      </c>
      <c r="E22" s="7" t="s">
        <v>1267</v>
      </c>
      <c r="F22" s="2">
        <v>990</v>
      </c>
      <c r="G22" s="2">
        <v>2050</v>
      </c>
      <c r="H22" s="2" t="s">
        <v>9</v>
      </c>
      <c r="I22" s="2" t="s">
        <v>4</v>
      </c>
      <c r="J22" s="24">
        <v>674.09999999999991</v>
      </c>
      <c r="K22" s="5" t="s">
        <v>22</v>
      </c>
      <c r="L22" t="s">
        <v>167</v>
      </c>
      <c r="O22" s="24"/>
      <c r="P22" s="24"/>
      <c r="Q22" s="24"/>
      <c r="R22" s="2">
        <v>939</v>
      </c>
      <c r="S22" s="24">
        <f t="shared" si="3"/>
        <v>657.3</v>
      </c>
      <c r="T22" s="2">
        <v>990</v>
      </c>
    </row>
    <row r="23" spans="1:20" x14ac:dyDescent="0.2">
      <c r="A23" s="1">
        <v>60055</v>
      </c>
      <c r="B23" s="2" t="s">
        <v>43</v>
      </c>
      <c r="C23" s="2" t="s">
        <v>27</v>
      </c>
      <c r="D23" s="2">
        <v>1200</v>
      </c>
      <c r="E23" s="7" t="s">
        <v>1262</v>
      </c>
      <c r="F23" s="2">
        <v>600</v>
      </c>
      <c r="G23" s="2">
        <v>2140</v>
      </c>
      <c r="H23" s="2" t="s">
        <v>9</v>
      </c>
      <c r="I23" s="2" t="s">
        <v>4</v>
      </c>
      <c r="J23" s="24">
        <v>637.69999999999993</v>
      </c>
      <c r="L23" t="s">
        <v>167</v>
      </c>
      <c r="O23" s="24"/>
      <c r="P23" s="24"/>
      <c r="Q23" s="24"/>
      <c r="R23" s="2">
        <v>887</v>
      </c>
      <c r="S23" s="24">
        <f t="shared" si="3"/>
        <v>620.9</v>
      </c>
      <c r="T23" s="2">
        <v>600</v>
      </c>
    </row>
    <row r="24" spans="1:20" x14ac:dyDescent="0.2">
      <c r="A24" s="1">
        <v>60056</v>
      </c>
      <c r="B24" s="2" t="s">
        <v>43</v>
      </c>
      <c r="C24" s="2" t="s">
        <v>27</v>
      </c>
      <c r="D24" s="2">
        <v>1300</v>
      </c>
      <c r="E24" s="7" t="s">
        <v>1264</v>
      </c>
      <c r="F24" s="2">
        <v>650</v>
      </c>
      <c r="G24" s="2">
        <v>2140</v>
      </c>
      <c r="H24" s="2" t="s">
        <v>9</v>
      </c>
      <c r="I24" s="2" t="s">
        <v>4</v>
      </c>
      <c r="J24" s="24">
        <v>637.69999999999993</v>
      </c>
      <c r="L24" t="s">
        <v>167</v>
      </c>
      <c r="O24" s="24"/>
      <c r="P24" s="24"/>
      <c r="Q24" s="24"/>
      <c r="R24" s="2">
        <v>887</v>
      </c>
      <c r="S24" s="24">
        <f t="shared" si="3"/>
        <v>620.9</v>
      </c>
      <c r="T24" s="2">
        <v>650</v>
      </c>
    </row>
    <row r="25" spans="1:20" x14ac:dyDescent="0.2">
      <c r="A25" s="1">
        <v>60057</v>
      </c>
      <c r="B25" s="2" t="s">
        <v>43</v>
      </c>
      <c r="C25" s="2" t="s">
        <v>27</v>
      </c>
      <c r="D25" s="2">
        <v>1400</v>
      </c>
      <c r="E25" s="7" t="s">
        <v>1265</v>
      </c>
      <c r="F25" s="2">
        <v>700</v>
      </c>
      <c r="G25" s="2">
        <v>2140</v>
      </c>
      <c r="H25" s="2" t="s">
        <v>9</v>
      </c>
      <c r="I25" s="2" t="s">
        <v>4</v>
      </c>
      <c r="J25" s="24">
        <v>637.69999999999993</v>
      </c>
      <c r="K25" s="5" t="s">
        <v>22</v>
      </c>
      <c r="L25" t="s">
        <v>167</v>
      </c>
      <c r="O25" s="24"/>
      <c r="P25" s="24"/>
      <c r="Q25" s="24"/>
      <c r="R25" s="2">
        <v>887</v>
      </c>
      <c r="S25" s="24">
        <f t="shared" si="3"/>
        <v>620.9</v>
      </c>
      <c r="T25" s="2">
        <v>700</v>
      </c>
    </row>
    <row r="26" spans="1:20" x14ac:dyDescent="0.2">
      <c r="A26" s="1">
        <v>60058</v>
      </c>
      <c r="B26" s="2" t="s">
        <v>43</v>
      </c>
      <c r="C26" s="2" t="s">
        <v>27</v>
      </c>
      <c r="D26" s="2">
        <v>1500</v>
      </c>
      <c r="E26" s="7" t="s">
        <v>1266</v>
      </c>
      <c r="F26" s="2">
        <v>750</v>
      </c>
      <c r="G26" s="2">
        <v>2140</v>
      </c>
      <c r="H26" s="2" t="s">
        <v>9</v>
      </c>
      <c r="I26" s="2" t="s">
        <v>4</v>
      </c>
      <c r="J26" s="24">
        <v>637.69999999999993</v>
      </c>
      <c r="K26" s="5" t="s">
        <v>22</v>
      </c>
      <c r="L26" t="s">
        <v>167</v>
      </c>
      <c r="O26" s="24"/>
      <c r="P26" s="24"/>
      <c r="Q26" s="24"/>
      <c r="R26" s="2">
        <v>887</v>
      </c>
      <c r="S26" s="24">
        <f t="shared" si="3"/>
        <v>620.9</v>
      </c>
      <c r="T26" s="2">
        <v>750</v>
      </c>
    </row>
    <row r="27" spans="1:20" x14ac:dyDescent="0.2">
      <c r="A27" s="1">
        <v>60059</v>
      </c>
      <c r="B27" s="2" t="s">
        <v>43</v>
      </c>
      <c r="C27" s="2" t="s">
        <v>27</v>
      </c>
      <c r="D27" s="2">
        <v>1600</v>
      </c>
      <c r="E27" s="7" t="s">
        <v>1263</v>
      </c>
      <c r="F27" s="2">
        <v>800</v>
      </c>
      <c r="G27" s="2">
        <v>2140</v>
      </c>
      <c r="H27" s="2" t="s">
        <v>9</v>
      </c>
      <c r="I27" s="2" t="s">
        <v>4</v>
      </c>
      <c r="J27" s="24">
        <v>619.49999999999989</v>
      </c>
      <c r="K27" s="5" t="s">
        <v>22</v>
      </c>
      <c r="L27" t="s">
        <v>167</v>
      </c>
      <c r="O27" s="24"/>
      <c r="P27" s="24"/>
      <c r="Q27" s="24"/>
      <c r="R27" s="2">
        <v>861</v>
      </c>
      <c r="S27" s="24">
        <f t="shared" si="3"/>
        <v>602.69999999999993</v>
      </c>
      <c r="T27" s="2">
        <v>800</v>
      </c>
    </row>
    <row r="28" spans="1:20" x14ac:dyDescent="0.2">
      <c r="A28" s="1">
        <v>60074</v>
      </c>
      <c r="B28" s="2" t="s">
        <v>43</v>
      </c>
      <c r="C28" s="2" t="s">
        <v>27</v>
      </c>
      <c r="D28" s="2">
        <v>1690</v>
      </c>
      <c r="E28" s="7" t="s">
        <v>1267</v>
      </c>
      <c r="F28" s="2">
        <v>700</v>
      </c>
      <c r="G28" s="2">
        <v>2140</v>
      </c>
      <c r="H28" s="2" t="s">
        <v>9</v>
      </c>
      <c r="I28" s="2" t="s">
        <v>4</v>
      </c>
      <c r="J28" s="24">
        <v>678.99999999999989</v>
      </c>
      <c r="K28" s="5" t="s">
        <v>22</v>
      </c>
      <c r="L28" t="s">
        <v>167</v>
      </c>
      <c r="O28" s="24"/>
      <c r="P28" s="24"/>
      <c r="Q28" s="24"/>
      <c r="R28" s="2">
        <v>946</v>
      </c>
      <c r="S28" s="24">
        <f t="shared" si="3"/>
        <v>662.19999999999993</v>
      </c>
      <c r="T28" s="2">
        <v>990</v>
      </c>
    </row>
    <row r="29" spans="1:20" x14ac:dyDescent="0.2">
      <c r="A29" s="1">
        <v>60060</v>
      </c>
      <c r="B29" s="2" t="s">
        <v>43</v>
      </c>
      <c r="C29" s="2" t="s">
        <v>27</v>
      </c>
      <c r="D29" s="2">
        <v>1780</v>
      </c>
      <c r="E29" s="7" t="s">
        <v>1268</v>
      </c>
      <c r="F29" s="2">
        <v>890</v>
      </c>
      <c r="G29" s="2">
        <v>2140</v>
      </c>
      <c r="H29" s="2" t="s">
        <v>9</v>
      </c>
      <c r="I29" s="2" t="s">
        <v>4</v>
      </c>
      <c r="J29" s="24">
        <v>648.89999999999986</v>
      </c>
      <c r="K29" s="5" t="s">
        <v>22</v>
      </c>
      <c r="L29" t="s">
        <v>167</v>
      </c>
      <c r="O29" s="24"/>
      <c r="P29" s="24"/>
      <c r="Q29" s="24"/>
      <c r="R29" s="2">
        <v>903</v>
      </c>
      <c r="S29" s="24">
        <f t="shared" si="3"/>
        <v>632.09999999999991</v>
      </c>
      <c r="T29" s="2">
        <v>890</v>
      </c>
    </row>
    <row r="30" spans="1:20" x14ac:dyDescent="0.2">
      <c r="A30" s="1">
        <v>60070</v>
      </c>
      <c r="B30" s="2" t="s">
        <v>43</v>
      </c>
      <c r="C30" s="2" t="s">
        <v>27</v>
      </c>
      <c r="D30" s="2">
        <v>1790</v>
      </c>
      <c r="E30" s="7" t="s">
        <v>1267</v>
      </c>
      <c r="F30" s="2">
        <v>800</v>
      </c>
      <c r="G30" s="2">
        <v>2140</v>
      </c>
      <c r="H30" s="2" t="s">
        <v>9</v>
      </c>
      <c r="I30" s="2" t="s">
        <v>4</v>
      </c>
      <c r="J30" s="24">
        <v>678.99999999999989</v>
      </c>
      <c r="K30" s="5" t="s">
        <v>22</v>
      </c>
      <c r="L30" t="s">
        <v>167</v>
      </c>
      <c r="O30" s="24"/>
      <c r="P30" s="24"/>
      <c r="Q30" s="24"/>
      <c r="R30" s="2">
        <v>946</v>
      </c>
      <c r="S30" s="24">
        <f t="shared" si="3"/>
        <v>662.19999999999993</v>
      </c>
      <c r="T30" s="2">
        <v>990</v>
      </c>
    </row>
    <row r="31" spans="1:20" x14ac:dyDescent="0.2">
      <c r="A31" s="1">
        <v>60071</v>
      </c>
      <c r="B31" s="2" t="s">
        <v>43</v>
      </c>
      <c r="C31" s="2" t="s">
        <v>27</v>
      </c>
      <c r="D31" s="2">
        <v>1890</v>
      </c>
      <c r="E31" s="7" t="s">
        <v>1267</v>
      </c>
      <c r="F31" s="2">
        <v>900</v>
      </c>
      <c r="G31" s="2">
        <v>2140</v>
      </c>
      <c r="H31" s="2" t="s">
        <v>9</v>
      </c>
      <c r="I31" s="2" t="s">
        <v>4</v>
      </c>
      <c r="J31" s="24">
        <v>678.99999999999989</v>
      </c>
      <c r="K31" s="5" t="s">
        <v>22</v>
      </c>
      <c r="L31" t="s">
        <v>167</v>
      </c>
      <c r="O31" s="24"/>
      <c r="P31" s="24"/>
      <c r="Q31" s="24"/>
      <c r="R31" s="2">
        <v>946</v>
      </c>
      <c r="S31" s="24">
        <f t="shared" si="3"/>
        <v>662.19999999999993</v>
      </c>
      <c r="T31" s="2">
        <v>990</v>
      </c>
    </row>
    <row r="32" spans="1:20" x14ac:dyDescent="0.2">
      <c r="A32" s="1">
        <v>60061</v>
      </c>
      <c r="B32" s="2" t="s">
        <v>43</v>
      </c>
      <c r="C32" s="2" t="s">
        <v>27</v>
      </c>
      <c r="D32" s="2">
        <v>1980</v>
      </c>
      <c r="E32" s="7" t="s">
        <v>1267</v>
      </c>
      <c r="F32" s="2">
        <v>990</v>
      </c>
      <c r="G32" s="2">
        <v>2140</v>
      </c>
      <c r="H32" s="2" t="s">
        <v>9</v>
      </c>
      <c r="I32" s="2" t="s">
        <v>4</v>
      </c>
      <c r="J32" s="24">
        <v>678.99999999999989</v>
      </c>
      <c r="K32" s="5" t="s">
        <v>22</v>
      </c>
      <c r="L32" t="s">
        <v>167</v>
      </c>
      <c r="O32" s="24"/>
      <c r="P32" s="24"/>
      <c r="Q32" s="24"/>
      <c r="R32" s="2">
        <v>946</v>
      </c>
      <c r="S32" s="24">
        <f t="shared" si="3"/>
        <v>662.19999999999993</v>
      </c>
      <c r="T32" s="2">
        <v>990</v>
      </c>
    </row>
    <row r="33" spans="1:19" x14ac:dyDescent="0.2">
      <c r="A33" s="1">
        <v>60201</v>
      </c>
      <c r="B33" s="2" t="s">
        <v>43</v>
      </c>
      <c r="C33" s="2" t="s">
        <v>27</v>
      </c>
      <c r="D33" s="2" t="s">
        <v>11</v>
      </c>
      <c r="E33" s="7"/>
      <c r="G33" s="2" t="s">
        <v>12</v>
      </c>
      <c r="H33" s="2" t="s">
        <v>2</v>
      </c>
      <c r="I33" s="2" t="s">
        <v>10</v>
      </c>
      <c r="J33" s="24">
        <v>387.59999999999997</v>
      </c>
      <c r="L33" t="s">
        <v>167</v>
      </c>
      <c r="M33" s="14" t="s">
        <v>173</v>
      </c>
      <c r="R33" s="2">
        <v>632</v>
      </c>
      <c r="S33" s="24">
        <f t="shared" si="3"/>
        <v>379.2</v>
      </c>
    </row>
    <row r="34" spans="1:19" x14ac:dyDescent="0.2">
      <c r="A34" s="1">
        <v>60101</v>
      </c>
      <c r="B34" s="2" t="s">
        <v>43</v>
      </c>
      <c r="C34" s="2" t="s">
        <v>27</v>
      </c>
      <c r="D34" s="2" t="s">
        <v>11</v>
      </c>
      <c r="E34" s="7"/>
      <c r="G34" s="2">
        <v>2050</v>
      </c>
      <c r="H34" s="2" t="s">
        <v>2</v>
      </c>
      <c r="I34" s="2" t="s">
        <v>10</v>
      </c>
      <c r="J34" s="24">
        <v>351.59999999999997</v>
      </c>
      <c r="L34" t="s">
        <v>167</v>
      </c>
      <c r="M34" s="14" t="s">
        <v>173</v>
      </c>
      <c r="R34" s="2">
        <v>572</v>
      </c>
      <c r="S34" s="24">
        <f t="shared" si="3"/>
        <v>343.2</v>
      </c>
    </row>
    <row r="35" spans="1:19" x14ac:dyDescent="0.2">
      <c r="A35" s="1">
        <v>60206</v>
      </c>
      <c r="B35" s="2" t="s">
        <v>43</v>
      </c>
      <c r="C35" s="2" t="s">
        <v>27</v>
      </c>
      <c r="D35" s="2" t="s">
        <v>11</v>
      </c>
      <c r="G35" s="2" t="s">
        <v>13</v>
      </c>
      <c r="H35" s="2" t="s">
        <v>2</v>
      </c>
      <c r="I35" s="2" t="s">
        <v>10</v>
      </c>
      <c r="J35" s="24">
        <v>401.99999999999994</v>
      </c>
      <c r="L35" t="s">
        <v>167</v>
      </c>
      <c r="M35" s="14" t="s">
        <v>173</v>
      </c>
      <c r="R35" s="2">
        <v>656</v>
      </c>
      <c r="S35" s="24">
        <f t="shared" si="3"/>
        <v>393.59999999999997</v>
      </c>
    </row>
    <row r="36" spans="1:19" x14ac:dyDescent="0.2">
      <c r="A36" s="1">
        <v>60106</v>
      </c>
      <c r="B36" s="2" t="s">
        <v>43</v>
      </c>
      <c r="C36" s="2" t="s">
        <v>27</v>
      </c>
      <c r="D36" s="2" t="s">
        <v>11</v>
      </c>
      <c r="G36" s="2">
        <v>2140</v>
      </c>
      <c r="H36" s="2" t="s">
        <v>2</v>
      </c>
      <c r="I36" s="2" t="s">
        <v>10</v>
      </c>
      <c r="J36" s="24">
        <v>365.99999999999994</v>
      </c>
      <c r="L36" t="s">
        <v>167</v>
      </c>
      <c r="M36" s="14" t="s">
        <v>173</v>
      </c>
      <c r="R36" s="2">
        <v>596</v>
      </c>
      <c r="S36" s="24">
        <f t="shared" si="3"/>
        <v>357.59999999999997</v>
      </c>
    </row>
    <row r="37" spans="1:19" x14ac:dyDescent="0.2">
      <c r="A37" s="1">
        <v>60211</v>
      </c>
      <c r="B37" s="2" t="s">
        <v>43</v>
      </c>
      <c r="C37" s="2" t="s">
        <v>27</v>
      </c>
      <c r="D37" s="2" t="s">
        <v>11</v>
      </c>
      <c r="G37" s="2" t="s">
        <v>14</v>
      </c>
      <c r="H37" s="2" t="s">
        <v>2</v>
      </c>
      <c r="I37" s="2" t="s">
        <v>10</v>
      </c>
      <c r="J37" s="24">
        <v>531.59999999999991</v>
      </c>
      <c r="L37" t="s">
        <v>167</v>
      </c>
      <c r="M37" s="14" t="s">
        <v>173</v>
      </c>
      <c r="R37" s="2">
        <v>872</v>
      </c>
      <c r="S37" s="24">
        <f t="shared" si="3"/>
        <v>523.19999999999993</v>
      </c>
    </row>
    <row r="38" spans="1:19" x14ac:dyDescent="0.2">
      <c r="A38" s="1">
        <v>60216</v>
      </c>
      <c r="B38" s="2" t="s">
        <v>43</v>
      </c>
      <c r="C38" s="2" t="s">
        <v>27</v>
      </c>
      <c r="D38" s="2" t="s">
        <v>11</v>
      </c>
      <c r="G38" s="2" t="s">
        <v>1300</v>
      </c>
      <c r="H38" s="2" t="s">
        <v>2</v>
      </c>
      <c r="I38" s="2" t="s">
        <v>10</v>
      </c>
      <c r="J38" s="24">
        <v>567</v>
      </c>
      <c r="L38" t="s">
        <v>167</v>
      </c>
      <c r="M38" s="14" t="s">
        <v>173</v>
      </c>
      <c r="R38" s="2">
        <v>931</v>
      </c>
      <c r="S38" s="24">
        <f t="shared" si="3"/>
        <v>558.6</v>
      </c>
    </row>
    <row r="39" spans="1:19" x14ac:dyDescent="0.2">
      <c r="A39" s="1">
        <v>60202</v>
      </c>
      <c r="B39" s="2" t="s">
        <v>43</v>
      </c>
      <c r="C39" s="2" t="s">
        <v>27</v>
      </c>
      <c r="D39" s="2" t="s">
        <v>17</v>
      </c>
      <c r="G39" s="2" t="s">
        <v>12</v>
      </c>
      <c r="H39" s="2" t="s">
        <v>2</v>
      </c>
      <c r="I39" s="2" t="s">
        <v>10</v>
      </c>
      <c r="J39" s="24">
        <v>406.2</v>
      </c>
      <c r="L39" t="s">
        <v>167</v>
      </c>
      <c r="M39" s="14" t="s">
        <v>173</v>
      </c>
      <c r="R39" s="2">
        <v>663</v>
      </c>
      <c r="S39" s="24">
        <f t="shared" si="3"/>
        <v>397.8</v>
      </c>
    </row>
    <row r="40" spans="1:19" x14ac:dyDescent="0.2">
      <c r="A40" s="1">
        <v>60102</v>
      </c>
      <c r="B40" s="2" t="s">
        <v>43</v>
      </c>
      <c r="C40" s="2" t="s">
        <v>27</v>
      </c>
      <c r="D40" s="2" t="s">
        <v>17</v>
      </c>
      <c r="G40" s="2">
        <v>2050</v>
      </c>
      <c r="H40" s="2" t="s">
        <v>2</v>
      </c>
      <c r="I40" s="2" t="s">
        <v>10</v>
      </c>
      <c r="J40" s="24">
        <v>372.59999999999997</v>
      </c>
      <c r="L40" t="s">
        <v>167</v>
      </c>
      <c r="M40" s="14" t="s">
        <v>173</v>
      </c>
      <c r="R40" s="2">
        <v>607</v>
      </c>
      <c r="S40" s="24">
        <f t="shared" si="3"/>
        <v>364.2</v>
      </c>
    </row>
    <row r="41" spans="1:19" x14ac:dyDescent="0.2">
      <c r="A41" s="1">
        <v>60207</v>
      </c>
      <c r="B41" s="2" t="s">
        <v>43</v>
      </c>
      <c r="C41" s="2" t="s">
        <v>27</v>
      </c>
      <c r="D41" s="2" t="s">
        <v>17</v>
      </c>
      <c r="G41" s="2" t="s">
        <v>13</v>
      </c>
      <c r="H41" s="2" t="s">
        <v>2</v>
      </c>
      <c r="I41" s="2" t="s">
        <v>10</v>
      </c>
      <c r="J41" s="24">
        <v>423.59999999999997</v>
      </c>
      <c r="L41" t="s">
        <v>167</v>
      </c>
      <c r="M41" s="14" t="s">
        <v>173</v>
      </c>
      <c r="R41" s="2">
        <v>692</v>
      </c>
      <c r="S41" s="24">
        <f t="shared" si="3"/>
        <v>415.2</v>
      </c>
    </row>
    <row r="42" spans="1:19" x14ac:dyDescent="0.2">
      <c r="A42" s="1">
        <v>60107</v>
      </c>
      <c r="B42" s="2" t="s">
        <v>43</v>
      </c>
      <c r="C42" s="2" t="s">
        <v>27</v>
      </c>
      <c r="D42" s="2" t="s">
        <v>17</v>
      </c>
      <c r="G42" s="2">
        <v>2140</v>
      </c>
      <c r="H42" s="2" t="s">
        <v>2</v>
      </c>
      <c r="I42" s="2" t="s">
        <v>10</v>
      </c>
      <c r="J42" s="24">
        <v>391.79999999999995</v>
      </c>
      <c r="L42" t="s">
        <v>167</v>
      </c>
      <c r="M42" s="14" t="s">
        <v>173</v>
      </c>
      <c r="R42" s="2">
        <v>639</v>
      </c>
      <c r="S42" s="24">
        <f t="shared" si="3"/>
        <v>383.4</v>
      </c>
    </row>
    <row r="43" spans="1:19" x14ac:dyDescent="0.2">
      <c r="A43" s="1">
        <v>60212</v>
      </c>
      <c r="B43" s="2" t="s">
        <v>43</v>
      </c>
      <c r="C43" s="2" t="s">
        <v>27</v>
      </c>
      <c r="D43" s="2" t="s">
        <v>17</v>
      </c>
      <c r="G43" s="2" t="s">
        <v>14</v>
      </c>
      <c r="H43" s="2" t="s">
        <v>2</v>
      </c>
      <c r="I43" s="2" t="s">
        <v>10</v>
      </c>
      <c r="J43" s="24">
        <v>531.59999999999991</v>
      </c>
      <c r="L43" t="s">
        <v>167</v>
      </c>
      <c r="M43" s="14" t="s">
        <v>173</v>
      </c>
      <c r="R43" s="2">
        <v>872</v>
      </c>
      <c r="S43" s="24">
        <f t="shared" si="3"/>
        <v>523.19999999999993</v>
      </c>
    </row>
    <row r="44" spans="1:19" x14ac:dyDescent="0.2">
      <c r="A44" s="1">
        <v>60217</v>
      </c>
      <c r="B44" s="2" t="s">
        <v>43</v>
      </c>
      <c r="C44" s="2" t="s">
        <v>27</v>
      </c>
      <c r="D44" s="2" t="s">
        <v>17</v>
      </c>
      <c r="G44" s="2" t="s">
        <v>1300</v>
      </c>
      <c r="H44" s="2" t="s">
        <v>2</v>
      </c>
      <c r="I44" s="2" t="s">
        <v>10</v>
      </c>
      <c r="J44" s="24">
        <v>567</v>
      </c>
      <c r="L44" t="s">
        <v>167</v>
      </c>
      <c r="M44" s="14" t="s">
        <v>173</v>
      </c>
      <c r="R44" s="2">
        <v>931</v>
      </c>
      <c r="S44" s="24">
        <f t="shared" si="3"/>
        <v>558.6</v>
      </c>
    </row>
    <row r="45" spans="1:19" x14ac:dyDescent="0.2">
      <c r="A45" s="1">
        <v>60203</v>
      </c>
      <c r="B45" s="2" t="s">
        <v>43</v>
      </c>
      <c r="C45" s="2" t="s">
        <v>27</v>
      </c>
      <c r="D45" s="2" t="s">
        <v>18</v>
      </c>
      <c r="G45" s="2" t="s">
        <v>12</v>
      </c>
      <c r="H45" s="2" t="s">
        <v>2</v>
      </c>
      <c r="I45" s="2" t="s">
        <v>10</v>
      </c>
      <c r="J45" s="24">
        <v>423.59999999999997</v>
      </c>
      <c r="L45" t="s">
        <v>167</v>
      </c>
      <c r="M45" s="14" t="s">
        <v>173</v>
      </c>
      <c r="R45" s="2">
        <v>692</v>
      </c>
      <c r="S45" s="24">
        <f t="shared" si="3"/>
        <v>415.2</v>
      </c>
    </row>
    <row r="46" spans="1:19" x14ac:dyDescent="0.2">
      <c r="A46" s="1">
        <v>60103</v>
      </c>
      <c r="B46" s="2" t="s">
        <v>43</v>
      </c>
      <c r="C46" s="2" t="s">
        <v>27</v>
      </c>
      <c r="D46" s="2" t="s">
        <v>18</v>
      </c>
      <c r="G46" s="2">
        <v>2050</v>
      </c>
      <c r="H46" s="2" t="s">
        <v>2</v>
      </c>
      <c r="I46" s="2" t="s">
        <v>10</v>
      </c>
      <c r="J46" s="24">
        <v>393.59999999999997</v>
      </c>
      <c r="L46" t="s">
        <v>167</v>
      </c>
      <c r="M46" s="14" t="s">
        <v>173</v>
      </c>
      <c r="R46" s="2">
        <v>642</v>
      </c>
      <c r="S46" s="24">
        <f t="shared" si="3"/>
        <v>385.2</v>
      </c>
    </row>
    <row r="47" spans="1:19" x14ac:dyDescent="0.2">
      <c r="A47" s="1">
        <v>60208</v>
      </c>
      <c r="B47" s="2" t="s">
        <v>43</v>
      </c>
      <c r="C47" s="2" t="s">
        <v>27</v>
      </c>
      <c r="D47" s="2" t="s">
        <v>18</v>
      </c>
      <c r="G47" s="2" t="s">
        <v>13</v>
      </c>
      <c r="H47" s="2" t="s">
        <v>2</v>
      </c>
      <c r="I47" s="2" t="s">
        <v>10</v>
      </c>
      <c r="J47" s="24">
        <v>444.59999999999997</v>
      </c>
      <c r="L47" t="s">
        <v>167</v>
      </c>
      <c r="M47" s="14" t="s">
        <v>173</v>
      </c>
      <c r="R47" s="2">
        <v>727</v>
      </c>
      <c r="S47" s="24">
        <f t="shared" si="3"/>
        <v>436.2</v>
      </c>
    </row>
    <row r="48" spans="1:19" x14ac:dyDescent="0.2">
      <c r="A48" s="1">
        <v>60108</v>
      </c>
      <c r="B48" s="2" t="s">
        <v>43</v>
      </c>
      <c r="C48" s="2" t="s">
        <v>27</v>
      </c>
      <c r="D48" s="2" t="s">
        <v>18</v>
      </c>
      <c r="G48" s="2">
        <v>2140</v>
      </c>
      <c r="H48" s="2" t="s">
        <v>2</v>
      </c>
      <c r="I48" s="2" t="s">
        <v>10</v>
      </c>
      <c r="J48" s="24">
        <v>406.2</v>
      </c>
      <c r="L48" t="s">
        <v>167</v>
      </c>
      <c r="M48" s="14" t="s">
        <v>173</v>
      </c>
      <c r="R48" s="2">
        <v>663</v>
      </c>
      <c r="S48" s="24">
        <f t="shared" si="3"/>
        <v>397.8</v>
      </c>
    </row>
    <row r="49" spans="1:20" x14ac:dyDescent="0.2">
      <c r="A49" s="1">
        <v>60213</v>
      </c>
      <c r="B49" s="2" t="s">
        <v>43</v>
      </c>
      <c r="C49" s="2" t="s">
        <v>27</v>
      </c>
      <c r="D49" s="2" t="s">
        <v>18</v>
      </c>
      <c r="G49" s="2" t="s">
        <v>14</v>
      </c>
      <c r="H49" s="2" t="s">
        <v>2</v>
      </c>
      <c r="I49" s="2" t="s">
        <v>10</v>
      </c>
      <c r="J49" s="24">
        <v>599.4</v>
      </c>
      <c r="L49" t="s">
        <v>167</v>
      </c>
      <c r="M49" s="14" t="s">
        <v>173</v>
      </c>
      <c r="R49" s="2">
        <v>985</v>
      </c>
      <c r="S49" s="24">
        <f t="shared" si="3"/>
        <v>591</v>
      </c>
    </row>
    <row r="50" spans="1:20" x14ac:dyDescent="0.2">
      <c r="A50" s="1">
        <v>60218</v>
      </c>
      <c r="B50" s="2" t="s">
        <v>43</v>
      </c>
      <c r="C50" s="2" t="s">
        <v>27</v>
      </c>
      <c r="D50" s="2" t="s">
        <v>18</v>
      </c>
      <c r="G50" s="2" t="s">
        <v>1300</v>
      </c>
      <c r="H50" s="2" t="s">
        <v>2</v>
      </c>
      <c r="I50" s="2" t="s">
        <v>10</v>
      </c>
      <c r="J50" s="24">
        <v>634.19999999999993</v>
      </c>
      <c r="L50" t="s">
        <v>167</v>
      </c>
      <c r="M50" s="14" t="s">
        <v>173</v>
      </c>
      <c r="R50" s="2">
        <v>1043</v>
      </c>
      <c r="S50" s="24">
        <f t="shared" si="3"/>
        <v>625.79999999999995</v>
      </c>
    </row>
    <row r="51" spans="1:20" x14ac:dyDescent="0.2">
      <c r="A51" s="1">
        <v>60204</v>
      </c>
      <c r="B51" s="2" t="s">
        <v>43</v>
      </c>
      <c r="C51" s="2" t="s">
        <v>27</v>
      </c>
      <c r="D51" s="2" t="s">
        <v>19</v>
      </c>
      <c r="G51" s="2" t="s">
        <v>12</v>
      </c>
      <c r="H51" s="2" t="s">
        <v>2</v>
      </c>
      <c r="I51" s="2" t="s">
        <v>10</v>
      </c>
      <c r="J51" s="24">
        <v>476.4</v>
      </c>
      <c r="L51" t="s">
        <v>167</v>
      </c>
      <c r="M51" s="14" t="s">
        <v>173</v>
      </c>
      <c r="R51" s="2">
        <v>780</v>
      </c>
      <c r="S51" s="24">
        <f t="shared" si="3"/>
        <v>468</v>
      </c>
    </row>
    <row r="52" spans="1:20" x14ac:dyDescent="0.2">
      <c r="A52" s="1">
        <v>60104</v>
      </c>
      <c r="B52" s="2" t="s">
        <v>43</v>
      </c>
      <c r="C52" s="2" t="s">
        <v>27</v>
      </c>
      <c r="D52" s="2" t="s">
        <v>19</v>
      </c>
      <c r="G52" s="2">
        <v>2050</v>
      </c>
      <c r="H52" s="2" t="s">
        <v>2</v>
      </c>
      <c r="I52" s="2" t="s">
        <v>10</v>
      </c>
      <c r="J52" s="24">
        <v>447.59999999999997</v>
      </c>
      <c r="L52" t="s">
        <v>167</v>
      </c>
      <c r="M52" s="14" t="s">
        <v>173</v>
      </c>
      <c r="R52" s="2">
        <v>732</v>
      </c>
      <c r="S52" s="24">
        <f t="shared" si="3"/>
        <v>439.2</v>
      </c>
    </row>
    <row r="53" spans="1:20" x14ac:dyDescent="0.2">
      <c r="A53" s="1">
        <v>60209</v>
      </c>
      <c r="B53" s="2" t="s">
        <v>43</v>
      </c>
      <c r="C53" s="2" t="s">
        <v>27</v>
      </c>
      <c r="D53" s="2" t="s">
        <v>19</v>
      </c>
      <c r="G53" s="2" t="s">
        <v>13</v>
      </c>
      <c r="H53" s="2" t="s">
        <v>2</v>
      </c>
      <c r="I53" s="2" t="s">
        <v>10</v>
      </c>
      <c r="J53" s="24">
        <v>497.4</v>
      </c>
      <c r="L53" t="s">
        <v>167</v>
      </c>
      <c r="M53" s="14" t="s">
        <v>173</v>
      </c>
      <c r="R53" s="2">
        <v>815</v>
      </c>
      <c r="S53" s="24">
        <f t="shared" si="3"/>
        <v>489</v>
      </c>
    </row>
    <row r="54" spans="1:20" x14ac:dyDescent="0.2">
      <c r="A54" s="1">
        <v>60109</v>
      </c>
      <c r="B54" s="2" t="s">
        <v>43</v>
      </c>
      <c r="C54" s="2" t="s">
        <v>27</v>
      </c>
      <c r="D54" s="2" t="s">
        <v>19</v>
      </c>
      <c r="G54" s="2">
        <v>2140</v>
      </c>
      <c r="H54" s="2" t="s">
        <v>2</v>
      </c>
      <c r="I54" s="2" t="s">
        <v>10</v>
      </c>
      <c r="J54" s="24">
        <v>469.79999999999995</v>
      </c>
      <c r="L54" t="s">
        <v>167</v>
      </c>
      <c r="M54" s="14" t="s">
        <v>173</v>
      </c>
      <c r="R54" s="2">
        <v>769</v>
      </c>
      <c r="S54" s="24">
        <f t="shared" si="3"/>
        <v>461.4</v>
      </c>
    </row>
    <row r="55" spans="1:20" x14ac:dyDescent="0.2">
      <c r="A55" s="1">
        <v>60214</v>
      </c>
      <c r="B55" s="2" t="s">
        <v>43</v>
      </c>
      <c r="C55" s="2" t="s">
        <v>27</v>
      </c>
      <c r="D55" s="2" t="s">
        <v>19</v>
      </c>
      <c r="G55" s="2" t="s">
        <v>14</v>
      </c>
      <c r="H55" s="2" t="s">
        <v>2</v>
      </c>
      <c r="I55" s="2" t="s">
        <v>10</v>
      </c>
      <c r="J55" s="24">
        <v>599.4</v>
      </c>
      <c r="L55" t="s">
        <v>167</v>
      </c>
      <c r="M55" s="14" t="s">
        <v>173</v>
      </c>
      <c r="R55" s="2">
        <v>985</v>
      </c>
      <c r="S55" s="24">
        <f t="shared" si="3"/>
        <v>591</v>
      </c>
    </row>
    <row r="56" spans="1:20" x14ac:dyDescent="0.2">
      <c r="A56" s="1">
        <v>60219</v>
      </c>
      <c r="B56" s="2" t="s">
        <v>43</v>
      </c>
      <c r="C56" s="2" t="s">
        <v>27</v>
      </c>
      <c r="D56" s="2" t="s">
        <v>19</v>
      </c>
      <c r="G56" s="2" t="s">
        <v>1300</v>
      </c>
      <c r="H56" s="2" t="s">
        <v>2</v>
      </c>
      <c r="I56" s="2" t="s">
        <v>10</v>
      </c>
      <c r="J56" s="24">
        <v>634.19999999999993</v>
      </c>
      <c r="L56" t="s">
        <v>167</v>
      </c>
      <c r="M56" s="14" t="s">
        <v>173</v>
      </c>
      <c r="R56" s="2">
        <v>1043</v>
      </c>
      <c r="S56" s="24">
        <f t="shared" si="3"/>
        <v>625.79999999999995</v>
      </c>
    </row>
    <row r="57" spans="1:20" x14ac:dyDescent="0.2">
      <c r="A57" s="1">
        <v>60205</v>
      </c>
      <c r="B57" s="2" t="s">
        <v>43</v>
      </c>
      <c r="C57" s="2" t="s">
        <v>27</v>
      </c>
      <c r="D57" s="2" t="s">
        <v>1302</v>
      </c>
      <c r="G57" s="2" t="s">
        <v>12</v>
      </c>
      <c r="H57" s="2" t="s">
        <v>2</v>
      </c>
      <c r="I57" s="2" t="s">
        <v>10</v>
      </c>
      <c r="J57" s="24">
        <v>516.6</v>
      </c>
      <c r="L57" t="s">
        <v>167</v>
      </c>
      <c r="M57" s="14" t="s">
        <v>173</v>
      </c>
      <c r="R57" s="2">
        <v>847</v>
      </c>
      <c r="S57" s="24">
        <f t="shared" si="3"/>
        <v>508.2</v>
      </c>
    </row>
    <row r="58" spans="1:20" x14ac:dyDescent="0.2">
      <c r="A58" s="1">
        <v>60105</v>
      </c>
      <c r="B58" s="2" t="s">
        <v>43</v>
      </c>
      <c r="C58" s="2" t="s">
        <v>27</v>
      </c>
      <c r="D58" s="2" t="s">
        <v>1302</v>
      </c>
      <c r="G58" s="2">
        <v>2050</v>
      </c>
      <c r="H58" s="2" t="s">
        <v>2</v>
      </c>
      <c r="I58" s="2" t="s">
        <v>10</v>
      </c>
      <c r="J58" s="24">
        <v>488.99999999999994</v>
      </c>
      <c r="L58" t="s">
        <v>167</v>
      </c>
      <c r="M58" s="14" t="s">
        <v>173</v>
      </c>
      <c r="R58" s="2">
        <v>801</v>
      </c>
      <c r="S58" s="24">
        <f t="shared" si="3"/>
        <v>480.59999999999997</v>
      </c>
    </row>
    <row r="59" spans="1:20" x14ac:dyDescent="0.2">
      <c r="A59" s="1">
        <v>60210</v>
      </c>
      <c r="B59" s="2" t="s">
        <v>43</v>
      </c>
      <c r="C59" s="2" t="s">
        <v>27</v>
      </c>
      <c r="D59" s="2" t="s">
        <v>1302</v>
      </c>
      <c r="G59" s="2" t="s">
        <v>13</v>
      </c>
      <c r="H59" s="2" t="s">
        <v>2</v>
      </c>
      <c r="I59" s="2" t="s">
        <v>10</v>
      </c>
      <c r="J59" s="24">
        <v>538.19999999999993</v>
      </c>
      <c r="L59" t="s">
        <v>167</v>
      </c>
      <c r="M59" s="14" t="s">
        <v>173</v>
      </c>
      <c r="R59" s="2">
        <v>883</v>
      </c>
      <c r="S59" s="24">
        <f t="shared" si="3"/>
        <v>529.79999999999995</v>
      </c>
    </row>
    <row r="60" spans="1:20" x14ac:dyDescent="0.2">
      <c r="A60" s="1">
        <v>60110</v>
      </c>
      <c r="B60" s="2" t="s">
        <v>43</v>
      </c>
      <c r="C60" s="2" t="s">
        <v>27</v>
      </c>
      <c r="D60" s="2" t="s">
        <v>1302</v>
      </c>
      <c r="G60" s="2">
        <v>2140</v>
      </c>
      <c r="H60" s="2" t="s">
        <v>2</v>
      </c>
      <c r="I60" s="2" t="s">
        <v>10</v>
      </c>
      <c r="J60" s="24">
        <v>512.4</v>
      </c>
      <c r="L60" t="s">
        <v>167</v>
      </c>
      <c r="M60" s="14" t="s">
        <v>173</v>
      </c>
      <c r="R60" s="2">
        <v>840</v>
      </c>
      <c r="S60" s="24">
        <f t="shared" ref="S60:S114" si="4">IF(I60="Standard", R60*0.7, IF(I60="Sur mesure", R60*0.6, "Valeur non reconnue"))</f>
        <v>504</v>
      </c>
    </row>
    <row r="61" spans="1:20" x14ac:dyDescent="0.2">
      <c r="A61" s="1">
        <v>60215</v>
      </c>
      <c r="B61" s="2" t="s">
        <v>43</v>
      </c>
      <c r="C61" s="2" t="s">
        <v>27</v>
      </c>
      <c r="D61" s="2" t="s">
        <v>1302</v>
      </c>
      <c r="G61" s="2" t="s">
        <v>14</v>
      </c>
      <c r="H61" s="2" t="s">
        <v>2</v>
      </c>
      <c r="I61" s="2" t="s">
        <v>10</v>
      </c>
      <c r="J61" s="24">
        <v>661.19999999999993</v>
      </c>
      <c r="L61" t="s">
        <v>167</v>
      </c>
      <c r="M61" s="14" t="s">
        <v>173</v>
      </c>
      <c r="R61" s="2">
        <v>1088</v>
      </c>
      <c r="S61" s="24">
        <f t="shared" si="4"/>
        <v>652.79999999999995</v>
      </c>
    </row>
    <row r="62" spans="1:20" x14ac:dyDescent="0.2">
      <c r="A62" s="1">
        <v>60220</v>
      </c>
      <c r="B62" s="2" t="s">
        <v>43</v>
      </c>
      <c r="C62" s="2" t="s">
        <v>27</v>
      </c>
      <c r="D62" s="2" t="s">
        <v>1302</v>
      </c>
      <c r="G62" s="2" t="s">
        <v>1300</v>
      </c>
      <c r="H62" s="2" t="s">
        <v>2</v>
      </c>
      <c r="I62" s="2" t="s">
        <v>10</v>
      </c>
      <c r="J62" s="24">
        <v>769.8</v>
      </c>
      <c r="L62" t="s">
        <v>167</v>
      </c>
      <c r="M62" s="14" t="s">
        <v>173</v>
      </c>
      <c r="R62" s="2">
        <v>1269</v>
      </c>
      <c r="S62" s="24">
        <f t="shared" si="4"/>
        <v>761.4</v>
      </c>
    </row>
    <row r="63" spans="1:20" x14ac:dyDescent="0.2">
      <c r="A63" s="1">
        <v>60230</v>
      </c>
      <c r="B63" s="2" t="s">
        <v>43</v>
      </c>
      <c r="C63" s="2" t="s">
        <v>27</v>
      </c>
      <c r="D63" s="2" t="s">
        <v>23</v>
      </c>
      <c r="E63" s="2" t="s">
        <v>11</v>
      </c>
      <c r="F63" s="6"/>
      <c r="G63" s="2" t="s">
        <v>12</v>
      </c>
      <c r="H63" s="2" t="s">
        <v>9</v>
      </c>
      <c r="I63" s="2" t="s">
        <v>10</v>
      </c>
      <c r="J63" s="24">
        <v>801.59999999999991</v>
      </c>
      <c r="L63" t="s">
        <v>167</v>
      </c>
      <c r="M63" s="14" t="s">
        <v>173</v>
      </c>
      <c r="R63" s="2">
        <v>1308</v>
      </c>
      <c r="S63" s="24">
        <f t="shared" si="4"/>
        <v>784.8</v>
      </c>
      <c r="T63" s="2" t="s">
        <v>1234</v>
      </c>
    </row>
    <row r="64" spans="1:20" x14ac:dyDescent="0.2">
      <c r="A64" s="1">
        <v>60130</v>
      </c>
      <c r="B64" s="2" t="s">
        <v>43</v>
      </c>
      <c r="C64" s="2" t="s">
        <v>27</v>
      </c>
      <c r="D64" s="2" t="s">
        <v>23</v>
      </c>
      <c r="E64" s="2" t="s">
        <v>11</v>
      </c>
      <c r="F64" s="6"/>
      <c r="G64" s="2" t="s">
        <v>1313</v>
      </c>
      <c r="H64" s="2" t="s">
        <v>9</v>
      </c>
      <c r="I64" s="2" t="s">
        <v>10</v>
      </c>
      <c r="J64" s="24">
        <v>91.199999999999989</v>
      </c>
      <c r="L64" t="s">
        <v>167</v>
      </c>
      <c r="M64" s="14" t="s">
        <v>173</v>
      </c>
      <c r="R64" s="2">
        <v>124</v>
      </c>
      <c r="S64" s="24">
        <f t="shared" si="4"/>
        <v>74.399999999999991</v>
      </c>
      <c r="T64" s="2" t="s">
        <v>1234</v>
      </c>
    </row>
    <row r="65" spans="1:20" x14ac:dyDescent="0.2">
      <c r="A65" s="1">
        <v>60241</v>
      </c>
      <c r="B65" s="2" t="s">
        <v>43</v>
      </c>
      <c r="C65" s="2" t="s">
        <v>27</v>
      </c>
      <c r="D65" s="2" t="s">
        <v>23</v>
      </c>
      <c r="E65" s="2" t="s">
        <v>11</v>
      </c>
      <c r="F65" s="6"/>
      <c r="G65" s="2" t="s">
        <v>13</v>
      </c>
      <c r="H65" s="2" t="s">
        <v>9</v>
      </c>
      <c r="I65" s="2" t="s">
        <v>10</v>
      </c>
      <c r="J65" s="24">
        <v>827.99999999999989</v>
      </c>
      <c r="L65" t="s">
        <v>167</v>
      </c>
      <c r="M65" s="14" t="s">
        <v>173</v>
      </c>
      <c r="R65" s="2">
        <v>1352</v>
      </c>
      <c r="S65" s="24">
        <f t="shared" si="4"/>
        <v>811.19999999999993</v>
      </c>
      <c r="T65" s="2" t="s">
        <v>1234</v>
      </c>
    </row>
    <row r="66" spans="1:20" x14ac:dyDescent="0.2">
      <c r="A66" s="1">
        <v>60141</v>
      </c>
      <c r="B66" s="2" t="s">
        <v>43</v>
      </c>
      <c r="C66" s="2" t="s">
        <v>27</v>
      </c>
      <c r="D66" s="2" t="s">
        <v>23</v>
      </c>
      <c r="E66" s="2" t="s">
        <v>11</v>
      </c>
      <c r="F66" s="6"/>
      <c r="G66" s="2" t="s">
        <v>1314</v>
      </c>
      <c r="H66" s="2" t="s">
        <v>9</v>
      </c>
      <c r="I66" s="2" t="s">
        <v>10</v>
      </c>
      <c r="J66" s="24">
        <v>785.99999999999989</v>
      </c>
      <c r="L66" t="s">
        <v>167</v>
      </c>
      <c r="M66" s="14" t="s">
        <v>173</v>
      </c>
      <c r="R66" s="2">
        <v>1282</v>
      </c>
      <c r="S66" s="24">
        <f t="shared" si="4"/>
        <v>769.19999999999993</v>
      </c>
      <c r="T66" s="2" t="s">
        <v>1234</v>
      </c>
    </row>
    <row r="67" spans="1:20" x14ac:dyDescent="0.2">
      <c r="A67" s="1">
        <v>60252</v>
      </c>
      <c r="B67" s="2" t="s">
        <v>43</v>
      </c>
      <c r="C67" s="2" t="s">
        <v>27</v>
      </c>
      <c r="D67" s="2" t="s">
        <v>23</v>
      </c>
      <c r="E67" s="2" t="s">
        <v>11</v>
      </c>
      <c r="F67" s="6"/>
      <c r="G67" s="2" t="s">
        <v>14</v>
      </c>
      <c r="H67" s="2" t="s">
        <v>9</v>
      </c>
      <c r="I67" s="2" t="s">
        <v>10</v>
      </c>
      <c r="J67" s="24">
        <v>959.39999999999986</v>
      </c>
      <c r="L67" t="s">
        <v>167</v>
      </c>
      <c r="M67" s="14" t="s">
        <v>173</v>
      </c>
      <c r="R67" s="2">
        <v>1571</v>
      </c>
      <c r="S67" s="24">
        <f t="shared" si="4"/>
        <v>942.59999999999991</v>
      </c>
      <c r="T67" s="2" t="s">
        <v>1234</v>
      </c>
    </row>
    <row r="68" spans="1:20" x14ac:dyDescent="0.2">
      <c r="A68" s="1">
        <v>60263</v>
      </c>
      <c r="B68" s="2" t="s">
        <v>43</v>
      </c>
      <c r="C68" s="2" t="s">
        <v>27</v>
      </c>
      <c r="D68" s="2" t="s">
        <v>23</v>
      </c>
      <c r="E68" s="2" t="s">
        <v>11</v>
      </c>
      <c r="F68" s="6"/>
      <c r="G68" s="2" t="s">
        <v>1300</v>
      </c>
      <c r="H68" s="2" t="s">
        <v>9</v>
      </c>
      <c r="I68" s="2" t="s">
        <v>10</v>
      </c>
      <c r="J68" s="24">
        <v>1008.5999999999999</v>
      </c>
      <c r="L68" t="s">
        <v>167</v>
      </c>
      <c r="M68" s="14" t="s">
        <v>173</v>
      </c>
      <c r="R68" s="2">
        <v>1653</v>
      </c>
      <c r="S68" s="24">
        <f t="shared" si="4"/>
        <v>991.8</v>
      </c>
      <c r="T68" s="2" t="s">
        <v>1234</v>
      </c>
    </row>
    <row r="69" spans="1:20" x14ac:dyDescent="0.2">
      <c r="A69" s="1">
        <v>60231</v>
      </c>
      <c r="B69" s="2" t="s">
        <v>43</v>
      </c>
      <c r="C69" s="2" t="s">
        <v>27</v>
      </c>
      <c r="D69" s="2" t="s">
        <v>24</v>
      </c>
      <c r="E69" s="2" t="s">
        <v>1254</v>
      </c>
      <c r="F69" s="6"/>
      <c r="G69" s="2" t="s">
        <v>12</v>
      </c>
      <c r="H69" s="2" t="s">
        <v>9</v>
      </c>
      <c r="I69" s="2" t="s">
        <v>10</v>
      </c>
      <c r="J69" s="24">
        <v>823.8</v>
      </c>
      <c r="L69" t="s">
        <v>167</v>
      </c>
      <c r="M69" s="14" t="s">
        <v>173</v>
      </c>
      <c r="R69" s="2">
        <v>1345</v>
      </c>
      <c r="S69" s="24">
        <f t="shared" si="4"/>
        <v>807</v>
      </c>
      <c r="T69" s="2" t="s">
        <v>1235</v>
      </c>
    </row>
    <row r="70" spans="1:20" x14ac:dyDescent="0.2">
      <c r="A70" s="1">
        <v>60131</v>
      </c>
      <c r="B70" s="2" t="s">
        <v>43</v>
      </c>
      <c r="C70" s="2" t="s">
        <v>27</v>
      </c>
      <c r="D70" s="2" t="s">
        <v>24</v>
      </c>
      <c r="E70" s="2" t="s">
        <v>1254</v>
      </c>
      <c r="F70" s="6"/>
      <c r="G70" s="2" t="s">
        <v>1313</v>
      </c>
      <c r="H70" s="2" t="s">
        <v>9</v>
      </c>
      <c r="I70" s="2" t="s">
        <v>10</v>
      </c>
      <c r="J70" s="24">
        <v>778.19999999999993</v>
      </c>
      <c r="L70" t="s">
        <v>167</v>
      </c>
      <c r="M70" s="14" t="s">
        <v>173</v>
      </c>
      <c r="R70" s="2">
        <v>1269</v>
      </c>
      <c r="S70" s="24">
        <f t="shared" si="4"/>
        <v>761.4</v>
      </c>
      <c r="T70" s="2" t="s">
        <v>1235</v>
      </c>
    </row>
    <row r="71" spans="1:20" x14ac:dyDescent="0.2">
      <c r="A71" s="1">
        <v>60242</v>
      </c>
      <c r="B71" s="2" t="s">
        <v>43</v>
      </c>
      <c r="C71" s="2" t="s">
        <v>27</v>
      </c>
      <c r="D71" s="2" t="s">
        <v>24</v>
      </c>
      <c r="E71" s="2" t="s">
        <v>1254</v>
      </c>
      <c r="F71" s="6"/>
      <c r="G71" s="2" t="s">
        <v>13</v>
      </c>
      <c r="H71" s="2" t="s">
        <v>9</v>
      </c>
      <c r="I71" s="2" t="s">
        <v>10</v>
      </c>
      <c r="J71" s="24">
        <v>849.59999999999991</v>
      </c>
      <c r="L71" t="s">
        <v>167</v>
      </c>
      <c r="M71" s="14" t="s">
        <v>173</v>
      </c>
      <c r="R71" s="2">
        <v>1388</v>
      </c>
      <c r="S71" s="24">
        <f t="shared" si="4"/>
        <v>832.8</v>
      </c>
      <c r="T71" s="2" t="s">
        <v>1235</v>
      </c>
    </row>
    <row r="72" spans="1:20" x14ac:dyDescent="0.2">
      <c r="A72" s="1">
        <v>60142</v>
      </c>
      <c r="B72" s="2" t="s">
        <v>43</v>
      </c>
      <c r="C72" s="2" t="s">
        <v>27</v>
      </c>
      <c r="D72" s="2" t="s">
        <v>24</v>
      </c>
      <c r="E72" s="2" t="s">
        <v>1254</v>
      </c>
      <c r="F72" s="6"/>
      <c r="G72" s="2" t="s">
        <v>1314</v>
      </c>
      <c r="H72" s="2" t="s">
        <v>9</v>
      </c>
      <c r="I72" s="2" t="s">
        <v>10</v>
      </c>
      <c r="J72" s="24">
        <v>807.59999999999991</v>
      </c>
      <c r="L72" t="s">
        <v>167</v>
      </c>
      <c r="M72" s="14" t="s">
        <v>173</v>
      </c>
      <c r="R72" s="2">
        <v>1318</v>
      </c>
      <c r="S72" s="24">
        <f t="shared" si="4"/>
        <v>790.8</v>
      </c>
      <c r="T72" s="2" t="s">
        <v>1235</v>
      </c>
    </row>
    <row r="73" spans="1:20" x14ac:dyDescent="0.2">
      <c r="A73" s="1">
        <v>60253</v>
      </c>
      <c r="B73" s="2" t="s">
        <v>43</v>
      </c>
      <c r="C73" s="2" t="s">
        <v>27</v>
      </c>
      <c r="D73" s="2" t="s">
        <v>24</v>
      </c>
      <c r="E73" s="2" t="s">
        <v>1254</v>
      </c>
      <c r="F73" s="6"/>
      <c r="G73" s="2" t="s">
        <v>14</v>
      </c>
      <c r="H73" s="2" t="s">
        <v>9</v>
      </c>
      <c r="I73" s="2" t="s">
        <v>10</v>
      </c>
      <c r="J73" s="24">
        <v>1027.2</v>
      </c>
      <c r="L73" t="s">
        <v>167</v>
      </c>
      <c r="M73" s="14" t="s">
        <v>173</v>
      </c>
      <c r="R73" s="2">
        <v>1684</v>
      </c>
      <c r="S73" s="24">
        <f t="shared" si="4"/>
        <v>1010.4</v>
      </c>
      <c r="T73" s="2" t="s">
        <v>1235</v>
      </c>
    </row>
    <row r="74" spans="1:20" x14ac:dyDescent="0.2">
      <c r="A74" s="1">
        <v>60264</v>
      </c>
      <c r="B74" s="2" t="s">
        <v>43</v>
      </c>
      <c r="C74" s="2" t="s">
        <v>27</v>
      </c>
      <c r="D74" s="2" t="s">
        <v>24</v>
      </c>
      <c r="E74" s="2" t="s">
        <v>1254</v>
      </c>
      <c r="F74" s="6"/>
      <c r="G74" s="2" t="s">
        <v>1300</v>
      </c>
      <c r="H74" s="2" t="s">
        <v>9</v>
      </c>
      <c r="I74" s="2" t="s">
        <v>10</v>
      </c>
      <c r="J74" s="24">
        <v>1078.1999999999998</v>
      </c>
      <c r="L74" t="s">
        <v>167</v>
      </c>
      <c r="M74" s="14" t="s">
        <v>173</v>
      </c>
      <c r="R74" s="2">
        <v>1769</v>
      </c>
      <c r="S74" s="24">
        <f t="shared" si="4"/>
        <v>1061.3999999999999</v>
      </c>
      <c r="T74" s="2" t="s">
        <v>1235</v>
      </c>
    </row>
    <row r="75" spans="1:20" x14ac:dyDescent="0.2">
      <c r="A75" s="1">
        <v>60232</v>
      </c>
      <c r="B75" s="2" t="s">
        <v>43</v>
      </c>
      <c r="C75" s="2" t="s">
        <v>27</v>
      </c>
      <c r="D75" s="2" t="s">
        <v>168</v>
      </c>
      <c r="E75" s="2" t="s">
        <v>1255</v>
      </c>
      <c r="F75" s="6"/>
      <c r="G75" s="2" t="s">
        <v>12</v>
      </c>
      <c r="H75" s="2" t="s">
        <v>9</v>
      </c>
      <c r="I75" s="2" t="s">
        <v>10</v>
      </c>
      <c r="J75" s="24">
        <v>841.8</v>
      </c>
      <c r="L75" t="s">
        <v>167</v>
      </c>
      <c r="M75" s="14" t="s">
        <v>173</v>
      </c>
      <c r="R75" s="2">
        <v>1375</v>
      </c>
      <c r="S75" s="24">
        <f t="shared" si="4"/>
        <v>825</v>
      </c>
      <c r="T75" s="2" t="s">
        <v>1236</v>
      </c>
    </row>
    <row r="76" spans="1:20" x14ac:dyDescent="0.2">
      <c r="A76" s="1">
        <v>60132</v>
      </c>
      <c r="B76" s="2" t="s">
        <v>43</v>
      </c>
      <c r="C76" s="2" t="s">
        <v>27</v>
      </c>
      <c r="D76" s="2" t="s">
        <v>168</v>
      </c>
      <c r="E76" s="2" t="s">
        <v>1255</v>
      </c>
      <c r="F76" s="6"/>
      <c r="G76" s="2" t="s">
        <v>1313</v>
      </c>
      <c r="H76" s="2" t="s">
        <v>9</v>
      </c>
      <c r="I76" s="2" t="s">
        <v>10</v>
      </c>
      <c r="J76" s="24">
        <v>794.4</v>
      </c>
      <c r="L76" t="s">
        <v>167</v>
      </c>
      <c r="M76" s="14" t="s">
        <v>173</v>
      </c>
      <c r="R76" s="2">
        <v>1296</v>
      </c>
      <c r="S76" s="24">
        <f t="shared" si="4"/>
        <v>777.6</v>
      </c>
      <c r="T76" s="2" t="s">
        <v>1236</v>
      </c>
    </row>
    <row r="77" spans="1:20" x14ac:dyDescent="0.2">
      <c r="A77" s="1">
        <v>60243</v>
      </c>
      <c r="B77" s="2" t="s">
        <v>43</v>
      </c>
      <c r="C77" s="2" t="s">
        <v>27</v>
      </c>
      <c r="D77" s="2" t="s">
        <v>168</v>
      </c>
      <c r="E77" s="2" t="s">
        <v>1255</v>
      </c>
      <c r="F77" s="6"/>
      <c r="G77" s="2" t="s">
        <v>13</v>
      </c>
      <c r="H77" s="2" t="s">
        <v>9</v>
      </c>
      <c r="I77" s="2" t="s">
        <v>10</v>
      </c>
      <c r="J77" s="24">
        <v>870.59999999999991</v>
      </c>
      <c r="L77" t="s">
        <v>167</v>
      </c>
      <c r="M77" s="14" t="s">
        <v>173</v>
      </c>
      <c r="R77" s="2">
        <v>1423</v>
      </c>
      <c r="S77" s="24">
        <f t="shared" si="4"/>
        <v>853.8</v>
      </c>
      <c r="T77" s="2" t="s">
        <v>1236</v>
      </c>
    </row>
    <row r="78" spans="1:20" x14ac:dyDescent="0.2">
      <c r="A78" s="1">
        <v>60143</v>
      </c>
      <c r="B78" s="2" t="s">
        <v>43</v>
      </c>
      <c r="C78" s="2" t="s">
        <v>27</v>
      </c>
      <c r="D78" s="2" t="s">
        <v>168</v>
      </c>
      <c r="E78" s="2" t="s">
        <v>1255</v>
      </c>
      <c r="F78" s="6"/>
      <c r="G78" s="2" t="s">
        <v>1314</v>
      </c>
      <c r="H78" s="2" t="s">
        <v>9</v>
      </c>
      <c r="I78" s="2" t="s">
        <v>10</v>
      </c>
      <c r="J78" s="24">
        <v>824.99999999999989</v>
      </c>
      <c r="L78" t="s">
        <v>167</v>
      </c>
      <c r="M78" s="14" t="s">
        <v>173</v>
      </c>
      <c r="R78" s="2">
        <v>1347</v>
      </c>
      <c r="S78" s="24">
        <f t="shared" si="4"/>
        <v>808.19999999999993</v>
      </c>
      <c r="T78" s="2" t="s">
        <v>1236</v>
      </c>
    </row>
    <row r="79" spans="1:20" x14ac:dyDescent="0.2">
      <c r="A79" s="1">
        <v>60254</v>
      </c>
      <c r="B79" s="2" t="s">
        <v>43</v>
      </c>
      <c r="C79" s="2" t="s">
        <v>27</v>
      </c>
      <c r="D79" s="2" t="s">
        <v>168</v>
      </c>
      <c r="E79" s="2" t="s">
        <v>1255</v>
      </c>
      <c r="F79" s="6"/>
      <c r="G79" s="2" t="s">
        <v>14</v>
      </c>
      <c r="H79" s="2" t="s">
        <v>9</v>
      </c>
      <c r="I79" s="2" t="s">
        <v>10</v>
      </c>
      <c r="J79" s="24">
        <v>1143</v>
      </c>
      <c r="L79" t="s">
        <v>167</v>
      </c>
      <c r="M79" s="14" t="s">
        <v>173</v>
      </c>
      <c r="R79" s="2">
        <v>1877</v>
      </c>
      <c r="S79" s="24">
        <f t="shared" si="4"/>
        <v>1126.2</v>
      </c>
      <c r="T79" s="2" t="s">
        <v>1236</v>
      </c>
    </row>
    <row r="80" spans="1:20" x14ac:dyDescent="0.2">
      <c r="A80" s="1">
        <v>60265</v>
      </c>
      <c r="B80" s="2" t="s">
        <v>43</v>
      </c>
      <c r="C80" s="2" t="s">
        <v>27</v>
      </c>
      <c r="D80" s="2" t="s">
        <v>168</v>
      </c>
      <c r="E80" s="2" t="s">
        <v>1255</v>
      </c>
      <c r="F80" s="6"/>
      <c r="G80" s="2" t="s">
        <v>1300</v>
      </c>
      <c r="H80" s="2" t="s">
        <v>9</v>
      </c>
      <c r="I80" s="2" t="s">
        <v>10</v>
      </c>
      <c r="J80" s="24">
        <v>1209</v>
      </c>
      <c r="L80" t="s">
        <v>167</v>
      </c>
      <c r="M80" s="14" t="s">
        <v>173</v>
      </c>
      <c r="R80" s="2">
        <v>1987</v>
      </c>
      <c r="S80" s="24">
        <f t="shared" si="4"/>
        <v>1192.2</v>
      </c>
      <c r="T80" s="2" t="s">
        <v>1236</v>
      </c>
    </row>
    <row r="81" spans="1:20" x14ac:dyDescent="0.2">
      <c r="A81" s="1">
        <v>60233</v>
      </c>
      <c r="B81" s="2" t="s">
        <v>43</v>
      </c>
      <c r="C81" s="2" t="s">
        <v>27</v>
      </c>
      <c r="D81" s="2" t="s">
        <v>168</v>
      </c>
      <c r="E81" s="2" t="s">
        <v>1260</v>
      </c>
      <c r="F81" s="6"/>
      <c r="G81" s="2" t="s">
        <v>12</v>
      </c>
      <c r="H81" s="2" t="s">
        <v>9</v>
      </c>
      <c r="I81" s="2" t="s">
        <v>10</v>
      </c>
      <c r="J81" s="24">
        <v>1225.8</v>
      </c>
      <c r="L81" t="s">
        <v>167</v>
      </c>
      <c r="M81" s="14" t="s">
        <v>173</v>
      </c>
      <c r="R81" s="2">
        <v>2015</v>
      </c>
      <c r="S81" s="24">
        <f t="shared" si="4"/>
        <v>1209</v>
      </c>
      <c r="T81" s="2" t="s">
        <v>1237</v>
      </c>
    </row>
    <row r="82" spans="1:20" x14ac:dyDescent="0.2">
      <c r="A82" s="1">
        <v>60133</v>
      </c>
      <c r="B82" s="2" t="s">
        <v>43</v>
      </c>
      <c r="C82" s="2" t="s">
        <v>27</v>
      </c>
      <c r="D82" s="2" t="s">
        <v>168</v>
      </c>
      <c r="E82" s="2" t="s">
        <v>1260</v>
      </c>
      <c r="F82" s="6"/>
      <c r="G82" s="2" t="s">
        <v>1313</v>
      </c>
      <c r="H82" s="2" t="s">
        <v>9</v>
      </c>
      <c r="I82" s="2" t="s">
        <v>10</v>
      </c>
      <c r="J82" s="24">
        <v>1225.8</v>
      </c>
      <c r="L82" t="s">
        <v>167</v>
      </c>
      <c r="M82" s="14" t="s">
        <v>173</v>
      </c>
      <c r="R82" s="2">
        <v>2015</v>
      </c>
      <c r="S82" s="24">
        <f t="shared" si="4"/>
        <v>1209</v>
      </c>
      <c r="T82" s="2" t="s">
        <v>1237</v>
      </c>
    </row>
    <row r="83" spans="1:20" x14ac:dyDescent="0.2">
      <c r="A83" s="1">
        <v>60244</v>
      </c>
      <c r="B83" s="2" t="s">
        <v>43</v>
      </c>
      <c r="C83" s="2" t="s">
        <v>27</v>
      </c>
      <c r="D83" s="2" t="s">
        <v>168</v>
      </c>
      <c r="E83" s="2" t="s">
        <v>1260</v>
      </c>
      <c r="F83" s="6"/>
      <c r="G83" s="2" t="s">
        <v>13</v>
      </c>
      <c r="H83" s="2" t="s">
        <v>9</v>
      </c>
      <c r="I83" s="2" t="s">
        <v>10</v>
      </c>
      <c r="J83" s="24">
        <v>1275.5999999999999</v>
      </c>
      <c r="L83" t="s">
        <v>167</v>
      </c>
      <c r="M83" s="14" t="s">
        <v>173</v>
      </c>
      <c r="R83" s="2">
        <v>2098</v>
      </c>
      <c r="S83" s="24">
        <f t="shared" si="4"/>
        <v>1258.8</v>
      </c>
      <c r="T83" s="2" t="s">
        <v>1237</v>
      </c>
    </row>
    <row r="84" spans="1:20" x14ac:dyDescent="0.2">
      <c r="A84" s="1">
        <v>60144</v>
      </c>
      <c r="B84" s="2" t="s">
        <v>43</v>
      </c>
      <c r="C84" s="2" t="s">
        <v>27</v>
      </c>
      <c r="D84" s="2" t="s">
        <v>168</v>
      </c>
      <c r="E84" s="2" t="s">
        <v>1260</v>
      </c>
      <c r="F84" s="6"/>
      <c r="G84" s="2" t="s">
        <v>1314</v>
      </c>
      <c r="H84" s="2" t="s">
        <v>9</v>
      </c>
      <c r="I84" s="2" t="s">
        <v>10</v>
      </c>
      <c r="J84" s="24">
        <v>1275.5999999999999</v>
      </c>
      <c r="L84" t="s">
        <v>167</v>
      </c>
      <c r="M84" s="14" t="s">
        <v>173</v>
      </c>
      <c r="R84" s="2">
        <v>2098</v>
      </c>
      <c r="S84" s="24">
        <f t="shared" si="4"/>
        <v>1258.8</v>
      </c>
      <c r="T84" s="2" t="s">
        <v>1237</v>
      </c>
    </row>
    <row r="85" spans="1:20" x14ac:dyDescent="0.2">
      <c r="A85" s="1">
        <v>60255</v>
      </c>
      <c r="B85" s="2" t="s">
        <v>43</v>
      </c>
      <c r="C85" s="2" t="s">
        <v>27</v>
      </c>
      <c r="D85" s="2" t="s">
        <v>168</v>
      </c>
      <c r="E85" s="2" t="s">
        <v>1260</v>
      </c>
      <c r="F85" s="6"/>
      <c r="G85" s="2" t="s">
        <v>14</v>
      </c>
      <c r="H85" s="2" t="s">
        <v>9</v>
      </c>
      <c r="I85" s="2" t="s">
        <v>10</v>
      </c>
      <c r="J85" s="24">
        <v>1178.3999999999999</v>
      </c>
      <c r="L85" t="s">
        <v>167</v>
      </c>
      <c r="M85" s="14" t="s">
        <v>173</v>
      </c>
      <c r="R85" s="2">
        <v>1936</v>
      </c>
      <c r="S85" s="24">
        <f t="shared" si="4"/>
        <v>1161.5999999999999</v>
      </c>
      <c r="T85" s="2" t="s">
        <v>1237</v>
      </c>
    </row>
    <row r="86" spans="1:20" x14ac:dyDescent="0.2">
      <c r="A86" s="1">
        <v>60266</v>
      </c>
      <c r="B86" s="2" t="s">
        <v>43</v>
      </c>
      <c r="C86" s="2" t="s">
        <v>27</v>
      </c>
      <c r="D86" s="2" t="s">
        <v>168</v>
      </c>
      <c r="E86" s="2" t="s">
        <v>1260</v>
      </c>
      <c r="F86" s="6"/>
      <c r="G86" s="2" t="s">
        <v>1300</v>
      </c>
      <c r="H86" s="2" t="s">
        <v>9</v>
      </c>
      <c r="I86" s="2" t="s">
        <v>10</v>
      </c>
      <c r="J86" s="24">
        <v>1369.1999999999998</v>
      </c>
      <c r="L86" t="s">
        <v>167</v>
      </c>
      <c r="M86" s="14" t="s">
        <v>173</v>
      </c>
      <c r="R86" s="2">
        <v>2254</v>
      </c>
      <c r="S86" s="24">
        <f t="shared" si="4"/>
        <v>1352.3999999999999</v>
      </c>
      <c r="T86" s="2" t="s">
        <v>1237</v>
      </c>
    </row>
    <row r="87" spans="1:20" x14ac:dyDescent="0.2">
      <c r="A87" s="1">
        <v>60234</v>
      </c>
      <c r="B87" s="2" t="s">
        <v>43</v>
      </c>
      <c r="C87" s="2" t="s">
        <v>27</v>
      </c>
      <c r="D87" s="2" t="s">
        <v>169</v>
      </c>
      <c r="E87" s="2" t="s">
        <v>1257</v>
      </c>
      <c r="F87" s="6"/>
      <c r="G87" s="2" t="s">
        <v>12</v>
      </c>
      <c r="H87" s="2" t="s">
        <v>9</v>
      </c>
      <c r="I87" s="2" t="s">
        <v>10</v>
      </c>
      <c r="J87" s="24">
        <v>863.99999999999989</v>
      </c>
      <c r="L87" t="s">
        <v>167</v>
      </c>
      <c r="M87" s="14" t="s">
        <v>173</v>
      </c>
      <c r="R87" s="2">
        <v>1412</v>
      </c>
      <c r="S87" s="24">
        <f t="shared" si="4"/>
        <v>847.19999999999993</v>
      </c>
      <c r="T87" s="2" t="s">
        <v>1236</v>
      </c>
    </row>
    <row r="88" spans="1:20" x14ac:dyDescent="0.2">
      <c r="A88" s="1">
        <v>60134</v>
      </c>
      <c r="B88" s="2" t="s">
        <v>43</v>
      </c>
      <c r="C88" s="2" t="s">
        <v>27</v>
      </c>
      <c r="D88" s="2" t="s">
        <v>169</v>
      </c>
      <c r="E88" s="2" t="s">
        <v>1257</v>
      </c>
      <c r="F88" s="6"/>
      <c r="G88" s="2" t="s">
        <v>1313</v>
      </c>
      <c r="H88" s="2" t="s">
        <v>9</v>
      </c>
      <c r="I88" s="2" t="s">
        <v>10</v>
      </c>
      <c r="J88" s="24">
        <v>827.99999999999989</v>
      </c>
      <c r="L88" t="s">
        <v>167</v>
      </c>
      <c r="M88" s="14" t="s">
        <v>173</v>
      </c>
      <c r="R88" s="2">
        <v>1352</v>
      </c>
      <c r="S88" s="24">
        <f t="shared" si="4"/>
        <v>811.19999999999993</v>
      </c>
      <c r="T88" s="2" t="s">
        <v>1236</v>
      </c>
    </row>
    <row r="89" spans="1:20" x14ac:dyDescent="0.2">
      <c r="A89" s="1">
        <v>60245</v>
      </c>
      <c r="B89" s="2" t="s">
        <v>43</v>
      </c>
      <c r="C89" s="2" t="s">
        <v>27</v>
      </c>
      <c r="D89" s="2" t="s">
        <v>169</v>
      </c>
      <c r="E89" s="2" t="s">
        <v>1257</v>
      </c>
      <c r="F89" s="6"/>
      <c r="G89" s="2" t="s">
        <v>13</v>
      </c>
      <c r="H89" s="2" t="s">
        <v>9</v>
      </c>
      <c r="I89" s="2" t="s">
        <v>10</v>
      </c>
      <c r="J89" s="24">
        <v>896.4</v>
      </c>
      <c r="L89" t="s">
        <v>167</v>
      </c>
      <c r="M89" s="14" t="s">
        <v>173</v>
      </c>
      <c r="R89" s="2">
        <v>1466</v>
      </c>
      <c r="S89" s="24">
        <f t="shared" si="4"/>
        <v>879.6</v>
      </c>
      <c r="T89" s="2" t="s">
        <v>1236</v>
      </c>
    </row>
    <row r="90" spans="1:20" x14ac:dyDescent="0.2">
      <c r="A90" s="1">
        <v>60145</v>
      </c>
      <c r="B90" s="2" t="s">
        <v>43</v>
      </c>
      <c r="C90" s="2" t="s">
        <v>27</v>
      </c>
      <c r="D90" s="2" t="s">
        <v>169</v>
      </c>
      <c r="E90" s="2" t="s">
        <v>1257</v>
      </c>
      <c r="F90" s="6"/>
      <c r="G90" s="2" t="s">
        <v>1314</v>
      </c>
      <c r="H90" s="2" t="s">
        <v>9</v>
      </c>
      <c r="I90" s="2" t="s">
        <v>10</v>
      </c>
      <c r="J90" s="24">
        <v>858.59999999999991</v>
      </c>
      <c r="L90" t="s">
        <v>167</v>
      </c>
      <c r="M90" s="14" t="s">
        <v>173</v>
      </c>
      <c r="R90" s="2">
        <v>1403</v>
      </c>
      <c r="S90" s="24">
        <f t="shared" si="4"/>
        <v>841.8</v>
      </c>
      <c r="T90" s="2" t="s">
        <v>1236</v>
      </c>
    </row>
    <row r="91" spans="1:20" x14ac:dyDescent="0.2">
      <c r="A91" s="1">
        <v>60256</v>
      </c>
      <c r="B91" s="2" t="s">
        <v>43</v>
      </c>
      <c r="C91" s="2" t="s">
        <v>27</v>
      </c>
      <c r="D91" s="2" t="s">
        <v>169</v>
      </c>
      <c r="E91" s="2" t="s">
        <v>1257</v>
      </c>
      <c r="F91" s="6"/>
      <c r="G91" s="2" t="s">
        <v>14</v>
      </c>
      <c r="H91" s="2" t="s">
        <v>9</v>
      </c>
      <c r="I91" s="2" t="s">
        <v>10</v>
      </c>
      <c r="J91" s="24">
        <v>1143</v>
      </c>
      <c r="L91" t="s">
        <v>167</v>
      </c>
      <c r="M91" s="14" t="s">
        <v>173</v>
      </c>
      <c r="R91" s="2">
        <v>1877</v>
      </c>
      <c r="S91" s="24">
        <f t="shared" si="4"/>
        <v>1126.2</v>
      </c>
      <c r="T91" s="2" t="s">
        <v>1236</v>
      </c>
    </row>
    <row r="92" spans="1:20" x14ac:dyDescent="0.2">
      <c r="A92" s="1">
        <v>60267</v>
      </c>
      <c r="B92" s="2" t="s">
        <v>43</v>
      </c>
      <c r="C92" s="2" t="s">
        <v>27</v>
      </c>
      <c r="D92" s="2" t="s">
        <v>169</v>
      </c>
      <c r="E92" s="2" t="s">
        <v>1257</v>
      </c>
      <c r="F92" s="6"/>
      <c r="G92" s="2" t="s">
        <v>1300</v>
      </c>
      <c r="H92" s="2" t="s">
        <v>9</v>
      </c>
      <c r="I92" s="2" t="s">
        <v>10</v>
      </c>
      <c r="J92" s="24">
        <v>1209</v>
      </c>
      <c r="L92" t="s">
        <v>167</v>
      </c>
      <c r="M92" s="14" t="s">
        <v>173</v>
      </c>
      <c r="R92" s="2">
        <v>1987</v>
      </c>
      <c r="S92" s="24">
        <f t="shared" si="4"/>
        <v>1192.2</v>
      </c>
      <c r="T92" s="2" t="s">
        <v>1236</v>
      </c>
    </row>
    <row r="93" spans="1:20" x14ac:dyDescent="0.2">
      <c r="A93" s="1">
        <v>60235</v>
      </c>
      <c r="B93" s="2" t="s">
        <v>43</v>
      </c>
      <c r="C93" s="2" t="s">
        <v>27</v>
      </c>
      <c r="D93" s="2" t="s">
        <v>169</v>
      </c>
      <c r="E93" s="2" t="s">
        <v>1260</v>
      </c>
      <c r="F93" s="6"/>
      <c r="G93" s="2" t="s">
        <v>12</v>
      </c>
      <c r="H93" s="2" t="s">
        <v>9</v>
      </c>
      <c r="I93" s="2" t="s">
        <v>10</v>
      </c>
      <c r="J93" s="24">
        <v>1225.8</v>
      </c>
      <c r="L93" t="s">
        <v>167</v>
      </c>
      <c r="M93" s="14" t="s">
        <v>173</v>
      </c>
      <c r="R93" s="2">
        <v>2015</v>
      </c>
      <c r="S93" s="24">
        <f t="shared" si="4"/>
        <v>1209</v>
      </c>
      <c r="T93" s="2" t="s">
        <v>1237</v>
      </c>
    </row>
    <row r="94" spans="1:20" x14ac:dyDescent="0.2">
      <c r="A94" s="1">
        <v>60135</v>
      </c>
      <c r="B94" s="2" t="s">
        <v>43</v>
      </c>
      <c r="C94" s="2" t="s">
        <v>27</v>
      </c>
      <c r="D94" s="2" t="s">
        <v>169</v>
      </c>
      <c r="E94" s="2" t="s">
        <v>1260</v>
      </c>
      <c r="F94" s="6"/>
      <c r="G94" s="2" t="s">
        <v>1313</v>
      </c>
      <c r="H94" s="2" t="s">
        <v>9</v>
      </c>
      <c r="I94" s="2" t="s">
        <v>10</v>
      </c>
      <c r="J94" s="24">
        <v>1225.8</v>
      </c>
      <c r="L94" t="s">
        <v>167</v>
      </c>
      <c r="M94" s="14" t="s">
        <v>173</v>
      </c>
      <c r="R94" s="2">
        <v>2015</v>
      </c>
      <c r="S94" s="24">
        <f t="shared" si="4"/>
        <v>1209</v>
      </c>
      <c r="T94" s="2" t="s">
        <v>1237</v>
      </c>
    </row>
    <row r="95" spans="1:20" x14ac:dyDescent="0.2">
      <c r="A95" s="1">
        <v>60246</v>
      </c>
      <c r="B95" s="2" t="s">
        <v>43</v>
      </c>
      <c r="C95" s="2" t="s">
        <v>27</v>
      </c>
      <c r="D95" s="2" t="s">
        <v>169</v>
      </c>
      <c r="E95" s="2" t="s">
        <v>1260</v>
      </c>
      <c r="F95" s="6"/>
      <c r="G95" s="2" t="s">
        <v>13</v>
      </c>
      <c r="H95" s="2" t="s">
        <v>9</v>
      </c>
      <c r="I95" s="2" t="s">
        <v>10</v>
      </c>
      <c r="J95" s="24">
        <v>1275.5999999999999</v>
      </c>
      <c r="L95" t="s">
        <v>167</v>
      </c>
      <c r="M95" s="14" t="s">
        <v>173</v>
      </c>
      <c r="R95" s="2">
        <v>2098</v>
      </c>
      <c r="S95" s="24">
        <f t="shared" si="4"/>
        <v>1258.8</v>
      </c>
      <c r="T95" s="2" t="s">
        <v>1237</v>
      </c>
    </row>
    <row r="96" spans="1:20" x14ac:dyDescent="0.2">
      <c r="A96" s="1">
        <v>60146</v>
      </c>
      <c r="B96" s="2" t="s">
        <v>43</v>
      </c>
      <c r="C96" s="2" t="s">
        <v>27</v>
      </c>
      <c r="D96" s="2" t="s">
        <v>169</v>
      </c>
      <c r="E96" s="2" t="s">
        <v>1260</v>
      </c>
      <c r="F96" s="6"/>
      <c r="G96" s="2" t="s">
        <v>1314</v>
      </c>
      <c r="H96" s="2" t="s">
        <v>9</v>
      </c>
      <c r="I96" s="2" t="s">
        <v>10</v>
      </c>
      <c r="J96" s="24">
        <v>1275.5999999999999</v>
      </c>
      <c r="L96" t="s">
        <v>167</v>
      </c>
      <c r="M96" s="14" t="s">
        <v>173</v>
      </c>
      <c r="R96" s="2">
        <v>2098</v>
      </c>
      <c r="S96" s="24">
        <f t="shared" si="4"/>
        <v>1258.8</v>
      </c>
      <c r="T96" s="2" t="s">
        <v>1237</v>
      </c>
    </row>
    <row r="97" spans="1:20" x14ac:dyDescent="0.2">
      <c r="A97" s="1">
        <v>60257</v>
      </c>
      <c r="B97" s="2" t="s">
        <v>43</v>
      </c>
      <c r="C97" s="2" t="s">
        <v>27</v>
      </c>
      <c r="D97" s="2" t="s">
        <v>169</v>
      </c>
      <c r="E97" s="2" t="s">
        <v>1260</v>
      </c>
      <c r="F97" s="6"/>
      <c r="G97" s="2" t="s">
        <v>14</v>
      </c>
      <c r="H97" s="2" t="s">
        <v>9</v>
      </c>
      <c r="I97" s="2" t="s">
        <v>10</v>
      </c>
      <c r="J97" s="24">
        <v>1289.3999999999999</v>
      </c>
      <c r="L97" t="s">
        <v>167</v>
      </c>
      <c r="M97" s="14" t="s">
        <v>173</v>
      </c>
      <c r="R97" s="2">
        <v>2121</v>
      </c>
      <c r="S97" s="24">
        <f t="shared" si="4"/>
        <v>1272.5999999999999</v>
      </c>
      <c r="T97" s="2" t="s">
        <v>1237</v>
      </c>
    </row>
    <row r="98" spans="1:20" x14ac:dyDescent="0.2">
      <c r="A98" s="1">
        <v>60268</v>
      </c>
      <c r="B98" s="2" t="s">
        <v>43</v>
      </c>
      <c r="C98" s="2" t="s">
        <v>27</v>
      </c>
      <c r="D98" s="2" t="s">
        <v>169</v>
      </c>
      <c r="E98" s="2" t="s">
        <v>1260</v>
      </c>
      <c r="F98" s="6"/>
      <c r="G98" s="2" t="s">
        <v>1300</v>
      </c>
      <c r="H98" s="2" t="s">
        <v>9</v>
      </c>
      <c r="I98" s="2" t="s">
        <v>10</v>
      </c>
      <c r="J98" s="24">
        <v>1369.1999999999998</v>
      </c>
      <c r="L98" t="s">
        <v>167</v>
      </c>
      <c r="M98" s="14" t="s">
        <v>173</v>
      </c>
      <c r="R98" s="2">
        <v>2254</v>
      </c>
      <c r="S98" s="24">
        <f t="shared" si="4"/>
        <v>1352.3999999999999</v>
      </c>
      <c r="T98" s="2" t="s">
        <v>1237</v>
      </c>
    </row>
    <row r="99" spans="1:20" x14ac:dyDescent="0.2">
      <c r="A99" s="1">
        <v>60236</v>
      </c>
      <c r="B99" s="2" t="s">
        <v>43</v>
      </c>
      <c r="C99" s="2" t="s">
        <v>27</v>
      </c>
      <c r="D99" s="2" t="s">
        <v>170</v>
      </c>
      <c r="E99" s="2" t="s">
        <v>1259</v>
      </c>
      <c r="F99" s="6"/>
      <c r="G99" s="2" t="s">
        <v>12</v>
      </c>
      <c r="H99" s="2" t="s">
        <v>9</v>
      </c>
      <c r="I99" s="2" t="s">
        <v>10</v>
      </c>
      <c r="J99" s="24">
        <v>908.99999999999989</v>
      </c>
      <c r="L99" t="s">
        <v>167</v>
      </c>
      <c r="M99" s="14" t="s">
        <v>173</v>
      </c>
      <c r="R99" s="2">
        <v>1487</v>
      </c>
      <c r="S99" s="24">
        <f t="shared" si="4"/>
        <v>892.19999999999993</v>
      </c>
      <c r="T99" s="2" t="s">
        <v>1236</v>
      </c>
    </row>
    <row r="100" spans="1:20" x14ac:dyDescent="0.2">
      <c r="A100" s="1">
        <v>60136</v>
      </c>
      <c r="B100" s="2" t="s">
        <v>43</v>
      </c>
      <c r="C100" s="2" t="s">
        <v>27</v>
      </c>
      <c r="D100" s="2" t="s">
        <v>170</v>
      </c>
      <c r="E100" s="2" t="s">
        <v>1259</v>
      </c>
      <c r="F100" s="6"/>
      <c r="G100" s="2" t="s">
        <v>1313</v>
      </c>
      <c r="H100" s="2" t="s">
        <v>9</v>
      </c>
      <c r="I100" s="2" t="s">
        <v>10</v>
      </c>
      <c r="J100" s="24">
        <v>867.59999999999991</v>
      </c>
      <c r="L100" t="s">
        <v>167</v>
      </c>
      <c r="M100" s="14" t="s">
        <v>173</v>
      </c>
      <c r="R100" s="2">
        <v>1418</v>
      </c>
      <c r="S100" s="24">
        <f t="shared" si="4"/>
        <v>850.8</v>
      </c>
      <c r="T100" s="2" t="s">
        <v>1236</v>
      </c>
    </row>
    <row r="101" spans="1:20" x14ac:dyDescent="0.2">
      <c r="A101" s="1">
        <v>60247</v>
      </c>
      <c r="B101" s="2" t="s">
        <v>43</v>
      </c>
      <c r="C101" s="2" t="s">
        <v>27</v>
      </c>
      <c r="D101" s="2" t="s">
        <v>170</v>
      </c>
      <c r="E101" s="2" t="s">
        <v>1259</v>
      </c>
      <c r="F101" s="6"/>
      <c r="G101" s="2" t="s">
        <v>13</v>
      </c>
      <c r="H101" s="2" t="s">
        <v>9</v>
      </c>
      <c r="I101" s="2" t="s">
        <v>10</v>
      </c>
      <c r="J101" s="24">
        <v>939.59999999999991</v>
      </c>
      <c r="L101" t="s">
        <v>167</v>
      </c>
      <c r="M101" s="14" t="s">
        <v>173</v>
      </c>
      <c r="R101" s="2">
        <v>1538</v>
      </c>
      <c r="S101" s="24">
        <f t="shared" si="4"/>
        <v>922.8</v>
      </c>
      <c r="T101" s="2" t="s">
        <v>1236</v>
      </c>
    </row>
    <row r="102" spans="1:20" x14ac:dyDescent="0.2">
      <c r="A102" s="1">
        <v>60147</v>
      </c>
      <c r="B102" s="2" t="s">
        <v>43</v>
      </c>
      <c r="C102" s="2" t="s">
        <v>27</v>
      </c>
      <c r="D102" s="2" t="s">
        <v>170</v>
      </c>
      <c r="E102" s="2" t="s">
        <v>1259</v>
      </c>
      <c r="F102" s="6"/>
      <c r="G102" s="2" t="s">
        <v>1314</v>
      </c>
      <c r="H102" s="2" t="s">
        <v>9</v>
      </c>
      <c r="I102" s="2" t="s">
        <v>10</v>
      </c>
      <c r="J102" s="24">
        <v>901.19999999999993</v>
      </c>
      <c r="L102" t="s">
        <v>167</v>
      </c>
      <c r="M102" s="14" t="s">
        <v>173</v>
      </c>
      <c r="R102" s="2">
        <v>1474</v>
      </c>
      <c r="S102" s="24">
        <f t="shared" si="4"/>
        <v>884.4</v>
      </c>
      <c r="T102" s="2" t="s">
        <v>1236</v>
      </c>
    </row>
    <row r="103" spans="1:20" x14ac:dyDescent="0.2">
      <c r="A103" s="1">
        <v>60258</v>
      </c>
      <c r="B103" s="2" t="s">
        <v>43</v>
      </c>
      <c r="C103" s="2" t="s">
        <v>27</v>
      </c>
      <c r="D103" s="2" t="s">
        <v>170</v>
      </c>
      <c r="E103" s="2" t="s">
        <v>1259</v>
      </c>
      <c r="F103" s="6"/>
      <c r="G103" s="2" t="s">
        <v>14</v>
      </c>
      <c r="H103" s="2" t="s">
        <v>9</v>
      </c>
      <c r="I103" s="2" t="s">
        <v>10</v>
      </c>
      <c r="J103" s="24">
        <v>1143</v>
      </c>
      <c r="L103" t="s">
        <v>167</v>
      </c>
      <c r="M103" s="14" t="s">
        <v>173</v>
      </c>
      <c r="R103" s="2">
        <v>1877</v>
      </c>
      <c r="S103" s="24">
        <f t="shared" si="4"/>
        <v>1126.2</v>
      </c>
      <c r="T103" s="2" t="s">
        <v>1236</v>
      </c>
    </row>
    <row r="104" spans="1:20" x14ac:dyDescent="0.2">
      <c r="A104" s="1">
        <v>60269</v>
      </c>
      <c r="B104" s="2" t="s">
        <v>43</v>
      </c>
      <c r="C104" s="2" t="s">
        <v>27</v>
      </c>
      <c r="D104" s="2" t="s">
        <v>170</v>
      </c>
      <c r="E104" s="2" t="s">
        <v>1259</v>
      </c>
      <c r="F104" s="6"/>
      <c r="G104" s="2" t="s">
        <v>1300</v>
      </c>
      <c r="H104" s="2" t="s">
        <v>9</v>
      </c>
      <c r="I104" s="2" t="s">
        <v>10</v>
      </c>
      <c r="J104" s="24">
        <v>1209</v>
      </c>
      <c r="L104" t="s">
        <v>167</v>
      </c>
      <c r="M104" s="14" t="s">
        <v>173</v>
      </c>
      <c r="R104" s="2">
        <v>1987</v>
      </c>
      <c r="S104" s="24">
        <f t="shared" si="4"/>
        <v>1192.2</v>
      </c>
      <c r="T104" s="2" t="s">
        <v>1236</v>
      </c>
    </row>
    <row r="105" spans="1:20" x14ac:dyDescent="0.2">
      <c r="A105" s="1">
        <v>60237</v>
      </c>
      <c r="B105" s="2" t="s">
        <v>43</v>
      </c>
      <c r="C105" s="2" t="s">
        <v>27</v>
      </c>
      <c r="D105" s="2" t="s">
        <v>170</v>
      </c>
      <c r="E105" s="2" t="s">
        <v>1260</v>
      </c>
      <c r="F105" s="6"/>
      <c r="G105" s="2" t="s">
        <v>12</v>
      </c>
      <c r="H105" s="2" t="s">
        <v>9</v>
      </c>
      <c r="I105" s="2" t="s">
        <v>10</v>
      </c>
      <c r="J105" s="24">
        <v>1225.8</v>
      </c>
      <c r="L105" t="s">
        <v>167</v>
      </c>
      <c r="M105" s="14" t="s">
        <v>173</v>
      </c>
      <c r="R105" s="2">
        <v>2015</v>
      </c>
      <c r="S105" s="24">
        <f t="shared" si="4"/>
        <v>1209</v>
      </c>
      <c r="T105" s="2" t="s">
        <v>1237</v>
      </c>
    </row>
    <row r="106" spans="1:20" x14ac:dyDescent="0.2">
      <c r="A106" s="1">
        <v>60137</v>
      </c>
      <c r="B106" s="2" t="s">
        <v>43</v>
      </c>
      <c r="C106" s="2" t="s">
        <v>27</v>
      </c>
      <c r="D106" s="2" t="s">
        <v>170</v>
      </c>
      <c r="E106" s="2" t="s">
        <v>1260</v>
      </c>
      <c r="F106" s="6"/>
      <c r="G106" s="2" t="s">
        <v>1313</v>
      </c>
      <c r="H106" s="2" t="s">
        <v>9</v>
      </c>
      <c r="I106" s="2" t="s">
        <v>10</v>
      </c>
      <c r="J106" s="24">
        <v>1225.8</v>
      </c>
      <c r="L106" t="s">
        <v>167</v>
      </c>
      <c r="M106" s="14" t="s">
        <v>173</v>
      </c>
      <c r="R106" s="2">
        <v>2015</v>
      </c>
      <c r="S106" s="24">
        <f t="shared" si="4"/>
        <v>1209</v>
      </c>
      <c r="T106" s="2" t="s">
        <v>1237</v>
      </c>
    </row>
    <row r="107" spans="1:20" x14ac:dyDescent="0.2">
      <c r="A107" s="1">
        <v>60248</v>
      </c>
      <c r="B107" s="2" t="s">
        <v>43</v>
      </c>
      <c r="C107" s="2" t="s">
        <v>27</v>
      </c>
      <c r="D107" s="2" t="s">
        <v>170</v>
      </c>
      <c r="E107" s="2" t="s">
        <v>1260</v>
      </c>
      <c r="F107" s="6"/>
      <c r="G107" s="2" t="s">
        <v>13</v>
      </c>
      <c r="H107" s="2" t="s">
        <v>9</v>
      </c>
      <c r="I107" s="2" t="s">
        <v>10</v>
      </c>
      <c r="J107" s="24">
        <v>1275.5999999999999</v>
      </c>
      <c r="L107" t="s">
        <v>167</v>
      </c>
      <c r="M107" s="14" t="s">
        <v>173</v>
      </c>
      <c r="R107" s="2">
        <v>2098</v>
      </c>
      <c r="S107" s="24">
        <f t="shared" si="4"/>
        <v>1258.8</v>
      </c>
      <c r="T107" s="2" t="s">
        <v>1237</v>
      </c>
    </row>
    <row r="108" spans="1:20" x14ac:dyDescent="0.2">
      <c r="A108" s="1">
        <v>60148</v>
      </c>
      <c r="B108" s="2" t="s">
        <v>43</v>
      </c>
      <c r="C108" s="2" t="s">
        <v>27</v>
      </c>
      <c r="D108" s="2" t="s">
        <v>170</v>
      </c>
      <c r="E108" s="2" t="s">
        <v>1260</v>
      </c>
      <c r="F108" s="6"/>
      <c r="G108" s="2" t="s">
        <v>1314</v>
      </c>
      <c r="H108" s="2" t="s">
        <v>9</v>
      </c>
      <c r="I108" s="2" t="s">
        <v>10</v>
      </c>
      <c r="J108" s="24">
        <v>1275.5999999999999</v>
      </c>
      <c r="L108" t="s">
        <v>167</v>
      </c>
      <c r="M108" s="14" t="s">
        <v>173</v>
      </c>
      <c r="R108" s="2">
        <v>2098</v>
      </c>
      <c r="S108" s="24">
        <f t="shared" si="4"/>
        <v>1258.8</v>
      </c>
      <c r="T108" s="2" t="s">
        <v>1237</v>
      </c>
    </row>
    <row r="109" spans="1:20" x14ac:dyDescent="0.2">
      <c r="A109" s="1">
        <v>60259</v>
      </c>
      <c r="B109" s="2" t="s">
        <v>43</v>
      </c>
      <c r="C109" s="2" t="s">
        <v>27</v>
      </c>
      <c r="D109" s="2" t="s">
        <v>170</v>
      </c>
      <c r="E109" s="2" t="s">
        <v>1260</v>
      </c>
      <c r="F109" s="6"/>
      <c r="G109" s="2" t="s">
        <v>14</v>
      </c>
      <c r="H109" s="2" t="s">
        <v>9</v>
      </c>
      <c r="I109" s="2" t="s">
        <v>10</v>
      </c>
      <c r="J109" s="24">
        <v>1289.3999999999999</v>
      </c>
      <c r="L109" t="s">
        <v>167</v>
      </c>
      <c r="M109" s="14" t="s">
        <v>173</v>
      </c>
      <c r="R109" s="2">
        <v>2121</v>
      </c>
      <c r="S109" s="24">
        <f t="shared" si="4"/>
        <v>1272.5999999999999</v>
      </c>
      <c r="T109" s="2" t="s">
        <v>1237</v>
      </c>
    </row>
    <row r="110" spans="1:20" x14ac:dyDescent="0.2">
      <c r="A110" s="1">
        <v>60270</v>
      </c>
      <c r="B110" s="2" t="s">
        <v>43</v>
      </c>
      <c r="C110" s="2" t="s">
        <v>27</v>
      </c>
      <c r="D110" s="2" t="s">
        <v>170</v>
      </c>
      <c r="E110" s="2" t="s">
        <v>1260</v>
      </c>
      <c r="F110" s="6"/>
      <c r="G110" s="2" t="s">
        <v>1300</v>
      </c>
      <c r="H110" s="2" t="s">
        <v>9</v>
      </c>
      <c r="I110" s="2" t="s">
        <v>10</v>
      </c>
      <c r="J110" s="24">
        <v>1369.1999999999998</v>
      </c>
      <c r="L110" t="s">
        <v>167</v>
      </c>
      <c r="M110" s="14" t="s">
        <v>173</v>
      </c>
      <c r="R110" s="2">
        <v>2254</v>
      </c>
      <c r="S110" s="24">
        <f t="shared" si="4"/>
        <v>1352.3999999999999</v>
      </c>
      <c r="T110" s="2" t="s">
        <v>1237</v>
      </c>
    </row>
    <row r="111" spans="1:20" x14ac:dyDescent="0.2">
      <c r="A111" s="1">
        <v>60238</v>
      </c>
      <c r="B111" s="2" t="s">
        <v>43</v>
      </c>
      <c r="C111" s="2" t="s">
        <v>27</v>
      </c>
      <c r="D111" s="2" t="s">
        <v>171</v>
      </c>
      <c r="E111" s="2" t="s">
        <v>1261</v>
      </c>
      <c r="F111" s="6"/>
      <c r="G111" s="2" t="s">
        <v>12</v>
      </c>
      <c r="H111" s="2" t="s">
        <v>9</v>
      </c>
      <c r="I111" s="2" t="s">
        <v>10</v>
      </c>
      <c r="J111" s="24">
        <v>946.19999999999993</v>
      </c>
      <c r="L111" t="s">
        <v>167</v>
      </c>
      <c r="M111" s="14" t="s">
        <v>173</v>
      </c>
      <c r="R111" s="2">
        <v>1549</v>
      </c>
      <c r="S111" s="24">
        <f t="shared" si="4"/>
        <v>929.4</v>
      </c>
      <c r="T111" s="2" t="s">
        <v>1236</v>
      </c>
    </row>
    <row r="112" spans="1:20" x14ac:dyDescent="0.2">
      <c r="A112" s="1">
        <v>60138</v>
      </c>
      <c r="B112" s="2" t="s">
        <v>43</v>
      </c>
      <c r="C112" s="2" t="s">
        <v>27</v>
      </c>
      <c r="D112" s="2" t="s">
        <v>171</v>
      </c>
      <c r="E112" s="2" t="s">
        <v>1261</v>
      </c>
      <c r="F112" s="6"/>
      <c r="G112" s="2" t="s">
        <v>1313</v>
      </c>
      <c r="H112" s="2" t="s">
        <v>9</v>
      </c>
      <c r="I112" s="2" t="s">
        <v>10</v>
      </c>
      <c r="J112" s="24">
        <v>908.99999999999989</v>
      </c>
      <c r="L112" t="s">
        <v>167</v>
      </c>
      <c r="M112" s="14" t="s">
        <v>173</v>
      </c>
      <c r="R112" s="2">
        <v>1487</v>
      </c>
      <c r="S112" s="24">
        <f t="shared" si="4"/>
        <v>892.19999999999993</v>
      </c>
      <c r="T112" s="2" t="s">
        <v>1236</v>
      </c>
    </row>
    <row r="113" spans="1:20" x14ac:dyDescent="0.2">
      <c r="A113" s="1">
        <v>60249</v>
      </c>
      <c r="B113" s="2" t="s">
        <v>43</v>
      </c>
      <c r="C113" s="2" t="s">
        <v>27</v>
      </c>
      <c r="D113" s="2" t="s">
        <v>171</v>
      </c>
      <c r="E113" s="2" t="s">
        <v>1261</v>
      </c>
      <c r="F113" s="6"/>
      <c r="G113" s="2" t="s">
        <v>13</v>
      </c>
      <c r="H113" s="2" t="s">
        <v>9</v>
      </c>
      <c r="I113" s="2" t="s">
        <v>10</v>
      </c>
      <c r="J113" s="24">
        <v>980.99999999999989</v>
      </c>
      <c r="L113" t="s">
        <v>167</v>
      </c>
      <c r="M113" s="14" t="s">
        <v>173</v>
      </c>
      <c r="R113" s="2">
        <v>1607</v>
      </c>
      <c r="S113" s="24">
        <f t="shared" si="4"/>
        <v>964.19999999999993</v>
      </c>
      <c r="T113" s="2" t="s">
        <v>1236</v>
      </c>
    </row>
    <row r="114" spans="1:20" x14ac:dyDescent="0.2">
      <c r="A114" s="1">
        <v>60149</v>
      </c>
      <c r="B114" s="2" t="s">
        <v>43</v>
      </c>
      <c r="C114" s="2" t="s">
        <v>27</v>
      </c>
      <c r="D114" s="2" t="s">
        <v>171</v>
      </c>
      <c r="E114" s="2" t="s">
        <v>1261</v>
      </c>
      <c r="F114" s="6"/>
      <c r="G114" s="2" t="s">
        <v>1314</v>
      </c>
      <c r="H114" s="2" t="s">
        <v>9</v>
      </c>
      <c r="I114" s="2" t="s">
        <v>10</v>
      </c>
      <c r="J114" s="24">
        <v>942.59999999999991</v>
      </c>
      <c r="L114" t="s">
        <v>167</v>
      </c>
      <c r="M114" s="14" t="s">
        <v>173</v>
      </c>
      <c r="R114" s="2">
        <v>1543</v>
      </c>
      <c r="S114" s="24">
        <f t="shared" si="4"/>
        <v>925.8</v>
      </c>
      <c r="T114" s="2" t="s">
        <v>1236</v>
      </c>
    </row>
    <row r="115" spans="1:20" x14ac:dyDescent="0.2">
      <c r="A115" s="1">
        <v>60260</v>
      </c>
      <c r="B115" s="2" t="s">
        <v>43</v>
      </c>
      <c r="C115" s="2" t="s">
        <v>27</v>
      </c>
      <c r="D115" s="2" t="s">
        <v>171</v>
      </c>
      <c r="E115" s="2" t="s">
        <v>1261</v>
      </c>
      <c r="F115" s="6"/>
      <c r="G115" s="2" t="s">
        <v>14</v>
      </c>
      <c r="H115" s="2" t="s">
        <v>9</v>
      </c>
      <c r="I115" s="2" t="s">
        <v>10</v>
      </c>
      <c r="J115" s="24">
        <v>1275.5999999999999</v>
      </c>
      <c r="L115" t="s">
        <v>167</v>
      </c>
      <c r="M115" s="14" t="s">
        <v>173</v>
      </c>
      <c r="R115" s="2">
        <v>2098</v>
      </c>
      <c r="S115" s="24">
        <f t="shared" ref="S115:S128" si="5">IF(I115="Standard", R115*0.7, IF(I115="Sur mesure", R115*0.6, "Valeur non reconnue"))</f>
        <v>1258.8</v>
      </c>
      <c r="T115" s="2" t="s">
        <v>1236</v>
      </c>
    </row>
    <row r="116" spans="1:20" x14ac:dyDescent="0.2">
      <c r="A116" s="1">
        <v>60271</v>
      </c>
      <c r="B116" s="2" t="s">
        <v>43</v>
      </c>
      <c r="C116" s="2" t="s">
        <v>27</v>
      </c>
      <c r="D116" s="2" t="s">
        <v>171</v>
      </c>
      <c r="E116" s="2" t="s">
        <v>1261</v>
      </c>
      <c r="F116" s="6"/>
      <c r="G116" s="2" t="s">
        <v>1300</v>
      </c>
      <c r="H116" s="2" t="s">
        <v>9</v>
      </c>
      <c r="I116" s="2" t="s">
        <v>10</v>
      </c>
      <c r="J116" s="24">
        <v>1275.5999999999999</v>
      </c>
      <c r="L116" t="s">
        <v>167</v>
      </c>
      <c r="M116" s="14" t="s">
        <v>173</v>
      </c>
      <c r="R116" s="2">
        <v>2098</v>
      </c>
      <c r="S116" s="24">
        <f t="shared" si="5"/>
        <v>1258.8</v>
      </c>
      <c r="T116" s="2" t="s">
        <v>1236</v>
      </c>
    </row>
    <row r="117" spans="1:20" x14ac:dyDescent="0.2">
      <c r="A117" s="1">
        <v>60239</v>
      </c>
      <c r="B117" s="2" t="s">
        <v>43</v>
      </c>
      <c r="C117" s="2" t="s">
        <v>27</v>
      </c>
      <c r="D117" s="2" t="s">
        <v>171</v>
      </c>
      <c r="E117" s="2" t="s">
        <v>1260</v>
      </c>
      <c r="F117" s="6"/>
      <c r="G117" s="2" t="s">
        <v>12</v>
      </c>
      <c r="H117" s="2" t="s">
        <v>9</v>
      </c>
      <c r="I117" s="2" t="s">
        <v>10</v>
      </c>
      <c r="J117" s="24">
        <v>1225.8</v>
      </c>
      <c r="L117" t="s">
        <v>167</v>
      </c>
      <c r="M117" s="14" t="s">
        <v>173</v>
      </c>
      <c r="R117" s="2">
        <v>2015</v>
      </c>
      <c r="S117" s="24">
        <f t="shared" si="5"/>
        <v>1209</v>
      </c>
      <c r="T117" s="2" t="s">
        <v>1237</v>
      </c>
    </row>
    <row r="118" spans="1:20" x14ac:dyDescent="0.2">
      <c r="A118" s="1">
        <v>60139</v>
      </c>
      <c r="B118" s="2" t="s">
        <v>43</v>
      </c>
      <c r="C118" s="2" t="s">
        <v>27</v>
      </c>
      <c r="D118" s="2" t="s">
        <v>171</v>
      </c>
      <c r="E118" s="2" t="s">
        <v>1260</v>
      </c>
      <c r="F118" s="6"/>
      <c r="G118" s="2" t="s">
        <v>1313</v>
      </c>
      <c r="H118" s="2" t="s">
        <v>9</v>
      </c>
      <c r="I118" s="2" t="s">
        <v>10</v>
      </c>
      <c r="J118" s="24">
        <v>1225.8</v>
      </c>
      <c r="L118" t="s">
        <v>167</v>
      </c>
      <c r="M118" s="14" t="s">
        <v>173</v>
      </c>
      <c r="R118" s="2">
        <v>2015</v>
      </c>
      <c r="S118" s="24">
        <f t="shared" si="5"/>
        <v>1209</v>
      </c>
      <c r="T118" s="2" t="s">
        <v>1237</v>
      </c>
    </row>
    <row r="119" spans="1:20" x14ac:dyDescent="0.2">
      <c r="A119" s="1">
        <v>60250</v>
      </c>
      <c r="B119" s="2" t="s">
        <v>43</v>
      </c>
      <c r="C119" s="2" t="s">
        <v>27</v>
      </c>
      <c r="D119" s="2" t="s">
        <v>171</v>
      </c>
      <c r="E119" s="2" t="s">
        <v>1260</v>
      </c>
      <c r="F119" s="6"/>
      <c r="G119" s="2" t="s">
        <v>13</v>
      </c>
      <c r="H119" s="2" t="s">
        <v>9</v>
      </c>
      <c r="I119" s="2" t="s">
        <v>10</v>
      </c>
      <c r="J119" s="24">
        <v>1275.5999999999999</v>
      </c>
      <c r="L119" t="s">
        <v>167</v>
      </c>
      <c r="M119" s="14" t="s">
        <v>173</v>
      </c>
      <c r="R119" s="2">
        <v>2098</v>
      </c>
      <c r="S119" s="24">
        <f t="shared" si="5"/>
        <v>1258.8</v>
      </c>
      <c r="T119" s="2" t="s">
        <v>1237</v>
      </c>
    </row>
    <row r="120" spans="1:20" x14ac:dyDescent="0.2">
      <c r="A120" s="1">
        <v>60150</v>
      </c>
      <c r="B120" s="2" t="s">
        <v>43</v>
      </c>
      <c r="C120" s="2" t="s">
        <v>27</v>
      </c>
      <c r="D120" s="2" t="s">
        <v>171</v>
      </c>
      <c r="E120" s="2" t="s">
        <v>1260</v>
      </c>
      <c r="F120" s="6"/>
      <c r="G120" s="2" t="s">
        <v>1314</v>
      </c>
      <c r="H120" s="2" t="s">
        <v>9</v>
      </c>
      <c r="I120" s="2" t="s">
        <v>10</v>
      </c>
      <c r="J120" s="24">
        <v>1275.5999999999999</v>
      </c>
      <c r="L120" t="s">
        <v>167</v>
      </c>
      <c r="M120" s="14" t="s">
        <v>173</v>
      </c>
      <c r="R120" s="2">
        <v>2098</v>
      </c>
      <c r="S120" s="24">
        <f t="shared" si="5"/>
        <v>1258.8</v>
      </c>
      <c r="T120" s="2" t="s">
        <v>1237</v>
      </c>
    </row>
    <row r="121" spans="1:20" x14ac:dyDescent="0.2">
      <c r="A121" s="1">
        <v>60261</v>
      </c>
      <c r="B121" s="2" t="s">
        <v>43</v>
      </c>
      <c r="C121" s="2" t="s">
        <v>27</v>
      </c>
      <c r="D121" s="2" t="s">
        <v>171</v>
      </c>
      <c r="E121" s="2" t="s">
        <v>1260</v>
      </c>
      <c r="F121" s="6"/>
      <c r="G121" s="2" t="s">
        <v>14</v>
      </c>
      <c r="H121" s="2" t="s">
        <v>9</v>
      </c>
      <c r="I121" s="2" t="s">
        <v>10</v>
      </c>
      <c r="J121" s="24">
        <v>1289.3999999999999</v>
      </c>
      <c r="L121" t="s">
        <v>167</v>
      </c>
      <c r="M121" s="14" t="s">
        <v>173</v>
      </c>
      <c r="R121" s="2">
        <v>2121</v>
      </c>
      <c r="S121" s="24">
        <f t="shared" si="5"/>
        <v>1272.5999999999999</v>
      </c>
      <c r="T121" s="2" t="s">
        <v>1237</v>
      </c>
    </row>
    <row r="122" spans="1:20" x14ac:dyDescent="0.2">
      <c r="A122" s="1">
        <v>60272</v>
      </c>
      <c r="B122" s="2" t="s">
        <v>43</v>
      </c>
      <c r="C122" s="2" t="s">
        <v>27</v>
      </c>
      <c r="D122" s="2" t="s">
        <v>171</v>
      </c>
      <c r="E122" s="2" t="s">
        <v>1260</v>
      </c>
      <c r="F122" s="6"/>
      <c r="G122" s="2" t="s">
        <v>1300</v>
      </c>
      <c r="H122" s="2" t="s">
        <v>9</v>
      </c>
      <c r="I122" s="2" t="s">
        <v>10</v>
      </c>
      <c r="J122" s="24">
        <v>1369.1999999999998</v>
      </c>
      <c r="L122" t="s">
        <v>167</v>
      </c>
      <c r="M122" s="14" t="s">
        <v>173</v>
      </c>
      <c r="R122" s="2">
        <v>2254</v>
      </c>
      <c r="S122" s="24">
        <f t="shared" si="5"/>
        <v>1352.3999999999999</v>
      </c>
      <c r="T122" s="2" t="s">
        <v>1237</v>
      </c>
    </row>
    <row r="123" spans="1:20" x14ac:dyDescent="0.2">
      <c r="A123" s="1">
        <v>60240</v>
      </c>
      <c r="B123" s="2" t="s">
        <v>43</v>
      </c>
      <c r="C123" s="2" t="s">
        <v>27</v>
      </c>
      <c r="D123" s="2" t="s">
        <v>1301</v>
      </c>
      <c r="E123" s="2" t="s">
        <v>1260</v>
      </c>
      <c r="F123" s="6"/>
      <c r="G123" s="2" t="s">
        <v>12</v>
      </c>
      <c r="H123" s="2" t="s">
        <v>9</v>
      </c>
      <c r="I123" s="2" t="s">
        <v>10</v>
      </c>
      <c r="J123" s="24">
        <v>1225.8</v>
      </c>
      <c r="L123" t="s">
        <v>167</v>
      </c>
      <c r="M123" s="14" t="s">
        <v>173</v>
      </c>
      <c r="R123" s="2">
        <v>2015</v>
      </c>
      <c r="S123" s="24">
        <f t="shared" si="5"/>
        <v>1209</v>
      </c>
      <c r="T123" s="2" t="s">
        <v>1237</v>
      </c>
    </row>
    <row r="124" spans="1:20" x14ac:dyDescent="0.2">
      <c r="A124" s="1">
        <v>60140</v>
      </c>
      <c r="B124" s="2" t="s">
        <v>43</v>
      </c>
      <c r="C124" s="2" t="s">
        <v>27</v>
      </c>
      <c r="D124" s="2" t="s">
        <v>1301</v>
      </c>
      <c r="E124" s="2" t="s">
        <v>1260</v>
      </c>
      <c r="F124" s="6"/>
      <c r="G124" s="2" t="s">
        <v>1313</v>
      </c>
      <c r="H124" s="2" t="s">
        <v>9</v>
      </c>
      <c r="I124" s="2" t="s">
        <v>10</v>
      </c>
      <c r="J124" s="24">
        <v>1225.8</v>
      </c>
      <c r="L124" t="s">
        <v>167</v>
      </c>
      <c r="M124" s="14" t="s">
        <v>173</v>
      </c>
      <c r="R124" s="2">
        <v>2015</v>
      </c>
      <c r="S124" s="24">
        <f t="shared" si="5"/>
        <v>1209</v>
      </c>
      <c r="T124" s="2" t="s">
        <v>1237</v>
      </c>
    </row>
    <row r="125" spans="1:20" x14ac:dyDescent="0.2">
      <c r="A125" s="1">
        <v>60251</v>
      </c>
      <c r="B125" s="2" t="s">
        <v>43</v>
      </c>
      <c r="C125" s="2" t="s">
        <v>27</v>
      </c>
      <c r="D125" s="2" t="s">
        <v>1301</v>
      </c>
      <c r="E125" s="2" t="s">
        <v>1260</v>
      </c>
      <c r="F125" s="6"/>
      <c r="G125" s="2" t="s">
        <v>13</v>
      </c>
      <c r="H125" s="2" t="s">
        <v>9</v>
      </c>
      <c r="I125" s="2" t="s">
        <v>10</v>
      </c>
      <c r="J125" s="24">
        <v>1275.5999999999999</v>
      </c>
      <c r="L125" t="s">
        <v>167</v>
      </c>
      <c r="M125" s="14" t="s">
        <v>173</v>
      </c>
      <c r="R125" s="2">
        <v>2098</v>
      </c>
      <c r="S125" s="24">
        <f t="shared" si="5"/>
        <v>1258.8</v>
      </c>
      <c r="T125" s="2" t="s">
        <v>1237</v>
      </c>
    </row>
    <row r="126" spans="1:20" x14ac:dyDescent="0.2">
      <c r="A126" s="1">
        <v>60151</v>
      </c>
      <c r="B126" s="2" t="s">
        <v>43</v>
      </c>
      <c r="C126" s="2" t="s">
        <v>27</v>
      </c>
      <c r="D126" s="2" t="s">
        <v>1301</v>
      </c>
      <c r="E126" s="2" t="s">
        <v>1260</v>
      </c>
      <c r="F126" s="6"/>
      <c r="G126" s="2" t="s">
        <v>1314</v>
      </c>
      <c r="H126" s="2" t="s">
        <v>9</v>
      </c>
      <c r="I126" s="2" t="s">
        <v>10</v>
      </c>
      <c r="J126" s="24">
        <v>1275.5999999999999</v>
      </c>
      <c r="L126" t="s">
        <v>167</v>
      </c>
      <c r="M126" s="14" t="s">
        <v>173</v>
      </c>
      <c r="R126" s="2">
        <v>2098</v>
      </c>
      <c r="S126" s="24">
        <f t="shared" si="5"/>
        <v>1258.8</v>
      </c>
      <c r="T126" s="2" t="s">
        <v>1237</v>
      </c>
    </row>
    <row r="127" spans="1:20" x14ac:dyDescent="0.2">
      <c r="A127" s="1">
        <v>60262</v>
      </c>
      <c r="B127" s="2" t="s">
        <v>43</v>
      </c>
      <c r="C127" s="2" t="s">
        <v>27</v>
      </c>
      <c r="D127" s="2" t="s">
        <v>1301</v>
      </c>
      <c r="E127" s="2" t="s">
        <v>1260</v>
      </c>
      <c r="F127" s="6"/>
      <c r="G127" s="2" t="s">
        <v>14</v>
      </c>
      <c r="H127" s="2" t="s">
        <v>9</v>
      </c>
      <c r="I127" s="2" t="s">
        <v>10</v>
      </c>
      <c r="J127" s="24">
        <v>1289.3999999999999</v>
      </c>
      <c r="L127" t="s">
        <v>167</v>
      </c>
      <c r="M127" s="14" t="s">
        <v>173</v>
      </c>
      <c r="R127" s="2">
        <v>2121</v>
      </c>
      <c r="S127" s="24">
        <f t="shared" si="5"/>
        <v>1272.5999999999999</v>
      </c>
      <c r="T127" s="2" t="s">
        <v>1237</v>
      </c>
    </row>
    <row r="128" spans="1:20" x14ac:dyDescent="0.2">
      <c r="A128" s="1">
        <v>60273</v>
      </c>
      <c r="B128" s="2" t="s">
        <v>43</v>
      </c>
      <c r="C128" s="2" t="s">
        <v>27</v>
      </c>
      <c r="D128" s="2" t="s">
        <v>1301</v>
      </c>
      <c r="E128" s="2" t="s">
        <v>1260</v>
      </c>
      <c r="F128" s="6"/>
      <c r="G128" s="2" t="s">
        <v>1300</v>
      </c>
      <c r="H128" s="2" t="s">
        <v>9</v>
      </c>
      <c r="I128" s="2" t="s">
        <v>10</v>
      </c>
      <c r="J128" s="24">
        <v>1369.1999999999998</v>
      </c>
      <c r="L128" t="s">
        <v>167</v>
      </c>
      <c r="M128" s="14" t="s">
        <v>173</v>
      </c>
      <c r="R128" s="2">
        <v>2254</v>
      </c>
      <c r="S128" s="24">
        <f t="shared" si="5"/>
        <v>1352.3999999999999</v>
      </c>
      <c r="T128" s="2" t="s">
        <v>1237</v>
      </c>
    </row>
  </sheetData>
  <autoFilter ref="A1:T128" xr:uid="{96F5F8C1-ECDD-E14A-B55F-4CA307DA7A64}"/>
  <phoneticPr fontId="5" type="noConversion"/>
  <pageMargins left="0.7" right="0.7" top="0.75" bottom="0.75" header="0.3" footer="0.3"/>
  <pageSetup paperSize="9" orientation="portrait" horizontalDpi="0" verticalDpi="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E4178C-3B41-2946-B8E1-8342010CD0AD}">
  <dimension ref="A1:AQ378"/>
  <sheetViews>
    <sheetView topLeftCell="AB5" workbookViewId="0">
      <selection activeCell="AL5" sqref="AL5"/>
    </sheetView>
  </sheetViews>
  <sheetFormatPr baseColWidth="10" defaultRowHeight="16" x14ac:dyDescent="0.2"/>
  <cols>
    <col min="6" max="6" width="4.6640625" customWidth="1"/>
    <col min="7" max="7" width="9" customWidth="1"/>
    <col min="8" max="8" width="7.6640625" customWidth="1"/>
    <col min="9" max="9" width="7.83203125" customWidth="1"/>
    <col min="10" max="10" width="15.83203125" bestFit="1" customWidth="1"/>
    <col min="18" max="18" width="12.1640625" customWidth="1"/>
    <col min="19" max="19" width="10.6640625" customWidth="1"/>
    <col min="33" max="33" width="46.5" bestFit="1" customWidth="1"/>
    <col min="34" max="34" width="20.33203125" customWidth="1"/>
    <col min="35" max="35" width="18" customWidth="1"/>
    <col min="36" max="36" width="21" customWidth="1"/>
  </cols>
  <sheetData>
    <row r="1" spans="1:43" s="66" customFormat="1" ht="29" x14ac:dyDescent="0.2">
      <c r="A1" s="160" t="s">
        <v>1540</v>
      </c>
      <c r="B1" s="160" t="s">
        <v>42</v>
      </c>
      <c r="C1" s="160" t="s">
        <v>971</v>
      </c>
      <c r="D1" s="160" t="s">
        <v>3</v>
      </c>
      <c r="E1" s="160" t="s">
        <v>7</v>
      </c>
      <c r="F1" s="160" t="s">
        <v>850</v>
      </c>
      <c r="G1" s="160" t="s">
        <v>1686</v>
      </c>
      <c r="H1" s="160" t="s">
        <v>0</v>
      </c>
      <c r="I1" s="160" t="s">
        <v>1</v>
      </c>
      <c r="J1" s="160" t="s">
        <v>982</v>
      </c>
      <c r="K1" s="160" t="s">
        <v>1046</v>
      </c>
      <c r="L1" s="160" t="s">
        <v>1583</v>
      </c>
      <c r="M1" s="160" t="s">
        <v>1050</v>
      </c>
      <c r="N1" s="160" t="s">
        <v>1541</v>
      </c>
      <c r="O1" s="160" t="s">
        <v>1185</v>
      </c>
      <c r="P1" s="160" t="s">
        <v>1208</v>
      </c>
      <c r="Q1" s="160" t="s">
        <v>1225</v>
      </c>
      <c r="R1" s="160" t="s">
        <v>1542</v>
      </c>
      <c r="S1" s="160" t="s">
        <v>1334</v>
      </c>
      <c r="T1" s="160" t="s">
        <v>1332</v>
      </c>
      <c r="U1" s="160" t="s">
        <v>1333</v>
      </c>
      <c r="V1" s="160" t="s">
        <v>1543</v>
      </c>
      <c r="W1" s="160" t="s">
        <v>1537</v>
      </c>
      <c r="X1" s="160" t="s">
        <v>1544</v>
      </c>
      <c r="Y1" s="160" t="s">
        <v>1548</v>
      </c>
      <c r="Z1" s="160" t="s">
        <v>1582</v>
      </c>
      <c r="AA1" s="160"/>
      <c r="AB1" s="160"/>
      <c r="AC1" s="160"/>
      <c r="AD1" s="160"/>
      <c r="AE1" s="160"/>
      <c r="AF1" s="160"/>
      <c r="AG1" s="160"/>
      <c r="AH1" s="161" t="s">
        <v>1694</v>
      </c>
      <c r="AI1" s="161" t="s">
        <v>1695</v>
      </c>
      <c r="AJ1" s="161" t="s">
        <v>1696</v>
      </c>
      <c r="AK1" s="161" t="s">
        <v>1697</v>
      </c>
      <c r="AL1" s="161" t="s">
        <v>1690</v>
      </c>
      <c r="AM1" s="161" t="s">
        <v>1728</v>
      </c>
      <c r="AN1" s="160" t="s">
        <v>1703</v>
      </c>
      <c r="AO1" s="160" t="s">
        <v>1704</v>
      </c>
      <c r="AP1" s="159"/>
      <c r="AQ1" s="159"/>
    </row>
    <row r="2" spans="1:43" s="158" customFormat="1" x14ac:dyDescent="0.2">
      <c r="A2" s="162" t="s">
        <v>1011</v>
      </c>
      <c r="B2" s="162" t="s">
        <v>1012</v>
      </c>
      <c r="C2" s="162" t="s">
        <v>1013</v>
      </c>
      <c r="D2" s="162" t="s">
        <v>1014</v>
      </c>
      <c r="E2" s="162" t="s">
        <v>1015</v>
      </c>
      <c r="F2" s="162" t="s">
        <v>1016</v>
      </c>
      <c r="G2" s="162" t="s">
        <v>1017</v>
      </c>
      <c r="H2" s="162" t="s">
        <v>1018</v>
      </c>
      <c r="I2" s="162" t="s">
        <v>1019</v>
      </c>
      <c r="J2" s="162" t="s">
        <v>1020</v>
      </c>
      <c r="K2" s="162" t="s">
        <v>1021</v>
      </c>
      <c r="L2" s="162" t="s">
        <v>1186</v>
      </c>
      <c r="M2" s="162" t="s">
        <v>1022</v>
      </c>
      <c r="N2" s="162" t="s">
        <v>1023</v>
      </c>
      <c r="O2" s="162" t="s">
        <v>1024</v>
      </c>
      <c r="P2" s="162" t="s">
        <v>1025</v>
      </c>
      <c r="Q2" s="162" t="s">
        <v>1026</v>
      </c>
      <c r="R2" s="162" t="s">
        <v>1027</v>
      </c>
      <c r="S2" s="162" t="s">
        <v>1028</v>
      </c>
      <c r="T2" s="162" t="s">
        <v>1029</v>
      </c>
      <c r="U2" s="162" t="s">
        <v>1030</v>
      </c>
      <c r="V2" s="162" t="s">
        <v>1031</v>
      </c>
      <c r="W2" s="162" t="s">
        <v>1032</v>
      </c>
      <c r="X2" s="162" t="s">
        <v>1033</v>
      </c>
      <c r="Y2" s="162" t="s">
        <v>1034</v>
      </c>
      <c r="Z2" s="162" t="s">
        <v>1202</v>
      </c>
      <c r="AA2" s="163" t="s">
        <v>1680</v>
      </c>
      <c r="AB2" s="163" t="s">
        <v>1682</v>
      </c>
      <c r="AC2" s="163" t="s">
        <v>1681</v>
      </c>
      <c r="AD2" s="163" t="s">
        <v>1683</v>
      </c>
      <c r="AE2" s="163" t="s">
        <v>1684</v>
      </c>
      <c r="AF2" s="163" t="s">
        <v>1685</v>
      </c>
      <c r="AG2" s="163" t="s">
        <v>1679</v>
      </c>
      <c r="AH2" s="164" t="s">
        <v>839</v>
      </c>
      <c r="AI2" s="164" t="s">
        <v>852</v>
      </c>
      <c r="AJ2" s="164" t="s">
        <v>865</v>
      </c>
      <c r="AK2" s="164" t="s">
        <v>956</v>
      </c>
      <c r="AL2" s="164" t="s">
        <v>1691</v>
      </c>
      <c r="AM2" s="164" t="s">
        <v>1729</v>
      </c>
      <c r="AN2" s="164" t="s">
        <v>1692</v>
      </c>
      <c r="AO2" s="164" t="s">
        <v>1693</v>
      </c>
    </row>
    <row r="3" spans="1:43" x14ac:dyDescent="0.2">
      <c r="A3" s="121"/>
      <c r="B3" s="165"/>
      <c r="C3" s="166" t="s">
        <v>970</v>
      </c>
      <c r="D3" s="166" t="s">
        <v>972</v>
      </c>
      <c r="E3" s="165"/>
      <c r="F3" s="165"/>
      <c r="G3" s="165"/>
      <c r="H3" s="165"/>
      <c r="I3" s="165"/>
      <c r="J3" s="166" t="s">
        <v>983</v>
      </c>
      <c r="K3" s="165"/>
      <c r="L3" s="165"/>
      <c r="M3" s="165"/>
      <c r="N3" s="165"/>
      <c r="O3" s="165"/>
      <c r="P3" s="165"/>
      <c r="Q3" s="165"/>
      <c r="R3" s="165"/>
      <c r="S3" s="165"/>
      <c r="T3" s="165"/>
      <c r="U3" s="165"/>
      <c r="V3" s="165"/>
      <c r="W3" s="165"/>
      <c r="X3" s="165"/>
      <c r="Y3" s="165"/>
      <c r="Z3" s="165"/>
      <c r="AA3" s="166" t="s">
        <v>1674</v>
      </c>
      <c r="AB3" s="166" t="s">
        <v>1674</v>
      </c>
      <c r="AC3" s="166">
        <v>10</v>
      </c>
      <c r="AD3" s="166">
        <v>10</v>
      </c>
      <c r="AE3" s="166" t="s">
        <v>1675</v>
      </c>
      <c r="AF3" s="166" t="s">
        <v>1675</v>
      </c>
      <c r="AG3" s="166" t="s">
        <v>1676</v>
      </c>
      <c r="AH3" s="167" t="s">
        <v>1698</v>
      </c>
      <c r="AI3" s="167" t="s">
        <v>1699</v>
      </c>
      <c r="AJ3" s="167" t="s">
        <v>1700</v>
      </c>
      <c r="AK3" s="168" t="s">
        <v>1701</v>
      </c>
      <c r="AL3" s="168" t="s">
        <v>1702</v>
      </c>
      <c r="AM3" s="169"/>
      <c r="AN3" s="168" t="s">
        <v>1705</v>
      </c>
      <c r="AO3" s="168" t="s">
        <v>1706</v>
      </c>
      <c r="AP3" s="2"/>
      <c r="AQ3" s="2"/>
    </row>
    <row r="4" spans="1:43" x14ac:dyDescent="0.2">
      <c r="A4" s="121"/>
      <c r="B4" s="165"/>
      <c r="C4" s="166" t="s">
        <v>970</v>
      </c>
      <c r="D4" s="166" t="s">
        <v>972</v>
      </c>
      <c r="E4" s="165"/>
      <c r="F4" s="165"/>
      <c r="G4" s="165"/>
      <c r="H4" s="165"/>
      <c r="I4" s="165"/>
      <c r="J4" s="166" t="s">
        <v>1179</v>
      </c>
      <c r="K4" s="165"/>
      <c r="L4" s="165"/>
      <c r="M4" s="165"/>
      <c r="N4" s="165"/>
      <c r="O4" s="165"/>
      <c r="P4" s="165"/>
      <c r="Q4" s="165"/>
      <c r="R4" s="165"/>
      <c r="S4" s="165"/>
      <c r="T4" s="165"/>
      <c r="U4" s="165"/>
      <c r="V4" s="165"/>
      <c r="W4" s="165"/>
      <c r="X4" s="165"/>
      <c r="Y4" s="165"/>
      <c r="Z4" s="165"/>
      <c r="AA4" s="169" t="s">
        <v>1677</v>
      </c>
      <c r="AB4" s="169" t="s">
        <v>1677</v>
      </c>
      <c r="AC4" s="166">
        <v>4</v>
      </c>
      <c r="AD4" s="166">
        <v>4</v>
      </c>
      <c r="AE4" s="166" t="s">
        <v>1678</v>
      </c>
      <c r="AF4" s="166" t="s">
        <v>1678</v>
      </c>
      <c r="AG4" s="169" t="s">
        <v>1687</v>
      </c>
      <c r="AH4" s="167" t="s">
        <v>1709</v>
      </c>
      <c r="AI4" s="167" t="s">
        <v>1710</v>
      </c>
      <c r="AJ4" s="167" t="s">
        <v>1711</v>
      </c>
      <c r="AK4" s="168" t="s">
        <v>1712</v>
      </c>
      <c r="AL4" s="168" t="s">
        <v>1713</v>
      </c>
      <c r="AM4" s="168"/>
      <c r="AN4" s="168" t="s">
        <v>1714</v>
      </c>
      <c r="AO4" s="168" t="s">
        <v>1715</v>
      </c>
      <c r="AP4" s="2"/>
      <c r="AQ4" s="2"/>
    </row>
    <row r="5" spans="1:43" x14ac:dyDescent="0.2">
      <c r="A5" s="121"/>
      <c r="B5" s="165"/>
      <c r="C5" s="166" t="s">
        <v>970</v>
      </c>
      <c r="D5" s="166" t="s">
        <v>973</v>
      </c>
      <c r="E5" s="165"/>
      <c r="F5" s="165"/>
      <c r="G5" s="165"/>
      <c r="H5" s="165"/>
      <c r="I5" s="165"/>
      <c r="J5" s="166" t="s">
        <v>983</v>
      </c>
      <c r="K5" s="165"/>
      <c r="L5" s="165"/>
      <c r="M5" s="165"/>
      <c r="N5" s="165"/>
      <c r="O5" s="165"/>
      <c r="P5" s="165"/>
      <c r="Q5" s="165"/>
      <c r="R5" s="165"/>
      <c r="S5" s="165"/>
      <c r="T5" s="165"/>
      <c r="U5" s="165"/>
      <c r="V5" s="165"/>
      <c r="W5" s="165"/>
      <c r="X5" s="165"/>
      <c r="Y5" s="165"/>
      <c r="Z5" s="165"/>
      <c r="AA5" s="166" t="s">
        <v>1674</v>
      </c>
      <c r="AB5" s="166" t="s">
        <v>1674</v>
      </c>
      <c r="AC5" s="166">
        <v>10</v>
      </c>
      <c r="AD5" s="166">
        <v>10</v>
      </c>
      <c r="AE5" s="166" t="s">
        <v>1675</v>
      </c>
      <c r="AF5" s="166" t="s">
        <v>1675</v>
      </c>
      <c r="AG5" s="166" t="s">
        <v>1688</v>
      </c>
      <c r="AH5" s="167" t="s">
        <v>1719</v>
      </c>
      <c r="AI5" s="167" t="s">
        <v>1720</v>
      </c>
      <c r="AJ5" s="167" t="s">
        <v>1721</v>
      </c>
      <c r="AK5" s="168" t="s">
        <v>1722</v>
      </c>
      <c r="AL5" s="168" t="s">
        <v>1717</v>
      </c>
      <c r="AM5" s="168" t="s">
        <v>1724</v>
      </c>
      <c r="AN5" s="168" t="s">
        <v>1723</v>
      </c>
      <c r="AO5" s="168" t="s">
        <v>1706</v>
      </c>
      <c r="AP5" s="2"/>
      <c r="AQ5" s="2"/>
    </row>
    <row r="6" spans="1:43" s="202" customFormat="1" x14ac:dyDescent="0.2">
      <c r="A6" s="195"/>
      <c r="B6" s="196"/>
      <c r="C6" s="197" t="s">
        <v>970</v>
      </c>
      <c r="D6" s="197" t="s">
        <v>973</v>
      </c>
      <c r="E6" s="196"/>
      <c r="F6" s="196"/>
      <c r="G6" s="196"/>
      <c r="H6" s="196"/>
      <c r="I6" s="196"/>
      <c r="J6" s="197" t="s">
        <v>1179</v>
      </c>
      <c r="K6" s="196"/>
      <c r="L6" s="196"/>
      <c r="M6" s="196"/>
      <c r="N6" s="196"/>
      <c r="O6" s="196"/>
      <c r="P6" s="196"/>
      <c r="Q6" s="196"/>
      <c r="R6" s="196"/>
      <c r="S6" s="196"/>
      <c r="T6" s="196"/>
      <c r="U6" s="196"/>
      <c r="V6" s="196"/>
      <c r="W6" s="196"/>
      <c r="X6" s="196"/>
      <c r="Y6" s="196"/>
      <c r="Z6" s="196"/>
      <c r="AA6" s="198" t="s">
        <v>1677</v>
      </c>
      <c r="AB6" s="198" t="s">
        <v>1677</v>
      </c>
      <c r="AC6" s="197">
        <v>4</v>
      </c>
      <c r="AD6" s="197">
        <v>4</v>
      </c>
      <c r="AE6" s="197" t="s">
        <v>1678</v>
      </c>
      <c r="AF6" s="197" t="s">
        <v>1678</v>
      </c>
      <c r="AG6" s="198" t="s">
        <v>1689</v>
      </c>
      <c r="AH6" s="199" t="s">
        <v>1710</v>
      </c>
      <c r="AI6" s="199" t="s">
        <v>1710</v>
      </c>
      <c r="AJ6" s="199" t="s">
        <v>1716</v>
      </c>
      <c r="AK6" s="200" t="s">
        <v>1712</v>
      </c>
      <c r="AL6" s="200" t="s">
        <v>1717</v>
      </c>
      <c r="AM6" s="200" t="s">
        <v>1725</v>
      </c>
      <c r="AN6" s="200" t="s">
        <v>1718</v>
      </c>
      <c r="AO6" s="200" t="s">
        <v>1715</v>
      </c>
      <c r="AP6" s="201"/>
      <c r="AQ6" s="201"/>
    </row>
    <row r="7" spans="1:43" x14ac:dyDescent="0.2">
      <c r="A7" s="169"/>
      <c r="B7" s="169"/>
      <c r="C7" s="169"/>
      <c r="D7" s="169"/>
      <c r="E7" s="169"/>
      <c r="F7" s="169"/>
      <c r="G7" s="169"/>
      <c r="H7" s="169"/>
      <c r="I7" s="169"/>
      <c r="J7" s="169"/>
      <c r="K7" s="169"/>
      <c r="L7" s="169"/>
      <c r="M7" s="169"/>
      <c r="N7" s="169"/>
      <c r="O7" s="169"/>
      <c r="P7" s="169"/>
      <c r="Q7" s="169"/>
      <c r="R7" s="169"/>
      <c r="S7" s="169"/>
      <c r="T7" s="169"/>
      <c r="U7" s="169"/>
      <c r="V7" s="169"/>
      <c r="W7" s="169"/>
      <c r="X7" s="169"/>
      <c r="Y7" s="169"/>
      <c r="Z7" s="169"/>
      <c r="AA7" s="169"/>
      <c r="AB7" s="169"/>
      <c r="AC7" s="169"/>
      <c r="AD7" s="169"/>
      <c r="AE7" s="169"/>
      <c r="AF7" s="169"/>
      <c r="AG7" s="169"/>
      <c r="AH7" s="169"/>
      <c r="AI7" s="169"/>
      <c r="AJ7" s="169"/>
      <c r="AK7" s="169"/>
      <c r="AL7" s="169"/>
      <c r="AM7" s="169"/>
      <c r="AN7" s="169"/>
      <c r="AO7" s="169"/>
    </row>
    <row r="8" spans="1:43" x14ac:dyDescent="0.2">
      <c r="A8" s="121"/>
      <c r="B8" s="165"/>
      <c r="C8" s="166" t="s">
        <v>970</v>
      </c>
      <c r="D8" s="166" t="s">
        <v>973</v>
      </c>
      <c r="E8" s="165"/>
      <c r="F8" s="165"/>
      <c r="G8" s="165"/>
      <c r="H8" s="165"/>
      <c r="I8" s="165"/>
      <c r="J8" s="166" t="s">
        <v>983</v>
      </c>
      <c r="K8" s="165"/>
      <c r="L8" s="165"/>
      <c r="M8" s="165"/>
      <c r="N8" s="165"/>
      <c r="O8" s="165"/>
      <c r="P8" s="165"/>
      <c r="Q8" s="165"/>
      <c r="R8" s="165"/>
      <c r="S8" s="165"/>
      <c r="T8" s="165"/>
      <c r="U8" s="165"/>
      <c r="V8" s="165"/>
      <c r="W8" s="165" t="s">
        <v>1538</v>
      </c>
      <c r="X8" s="165"/>
      <c r="Y8" s="165"/>
      <c r="Z8" s="165"/>
      <c r="AA8" s="166" t="s">
        <v>1674</v>
      </c>
      <c r="AB8" s="166" t="s">
        <v>1674</v>
      </c>
      <c r="AC8" s="166">
        <v>10</v>
      </c>
      <c r="AD8" s="166">
        <v>10</v>
      </c>
      <c r="AE8" s="166" t="s">
        <v>1675</v>
      </c>
      <c r="AF8" s="166" t="s">
        <v>1675</v>
      </c>
      <c r="AG8" s="166" t="s">
        <v>1688</v>
      </c>
      <c r="AH8" s="167" t="s">
        <v>1719</v>
      </c>
      <c r="AI8" s="167" t="s">
        <v>1720</v>
      </c>
      <c r="AJ8" s="167" t="s">
        <v>1721</v>
      </c>
      <c r="AK8" s="168" t="s">
        <v>1722</v>
      </c>
      <c r="AL8" s="168" t="s">
        <v>1727</v>
      </c>
      <c r="AM8" s="168" t="s">
        <v>1726</v>
      </c>
      <c r="AN8" s="168" t="s">
        <v>1723</v>
      </c>
      <c r="AO8" s="168" t="s">
        <v>1706</v>
      </c>
      <c r="AP8" s="2"/>
      <c r="AQ8" s="2"/>
    </row>
    <row r="9" spans="1:43" s="202" customFormat="1" x14ac:dyDescent="0.2">
      <c r="A9" s="195"/>
      <c r="B9" s="196"/>
      <c r="C9" s="197" t="s">
        <v>970</v>
      </c>
      <c r="D9" s="197" t="s">
        <v>973</v>
      </c>
      <c r="E9" s="196"/>
      <c r="F9" s="196"/>
      <c r="G9" s="196"/>
      <c r="H9" s="196"/>
      <c r="I9" s="196"/>
      <c r="J9" s="197" t="s">
        <v>1179</v>
      </c>
      <c r="K9" s="196"/>
      <c r="L9" s="196"/>
      <c r="M9" s="196"/>
      <c r="N9" s="196"/>
      <c r="O9" s="196"/>
      <c r="P9" s="196"/>
      <c r="Q9" s="196"/>
      <c r="R9" s="196"/>
      <c r="S9" s="196"/>
      <c r="T9" s="196"/>
      <c r="U9" s="196"/>
      <c r="V9" s="196"/>
      <c r="W9" s="196" t="s">
        <v>1538</v>
      </c>
      <c r="X9" s="196"/>
      <c r="Y9" s="196"/>
      <c r="Z9" s="196"/>
      <c r="AA9" s="198" t="s">
        <v>1677</v>
      </c>
      <c r="AB9" s="198" t="s">
        <v>1677</v>
      </c>
      <c r="AC9" s="197">
        <v>4</v>
      </c>
      <c r="AD9" s="197">
        <v>4</v>
      </c>
      <c r="AE9" s="197" t="s">
        <v>1678</v>
      </c>
      <c r="AF9" s="197" t="s">
        <v>1678</v>
      </c>
      <c r="AG9" s="198" t="s">
        <v>1689</v>
      </c>
      <c r="AH9" s="199" t="s">
        <v>1710</v>
      </c>
      <c r="AI9" s="199" t="s">
        <v>1710</v>
      </c>
      <c r="AJ9" s="199" t="s">
        <v>1716</v>
      </c>
      <c r="AK9" s="200" t="s">
        <v>1712</v>
      </c>
      <c r="AL9" s="200" t="s">
        <v>1727</v>
      </c>
      <c r="AM9" s="200" t="s">
        <v>1730</v>
      </c>
      <c r="AN9" s="200" t="s">
        <v>1718</v>
      </c>
      <c r="AO9" s="200" t="s">
        <v>1715</v>
      </c>
      <c r="AP9" s="201"/>
      <c r="AQ9" s="201"/>
    </row>
    <row r="10" spans="1:43" x14ac:dyDescent="0.2">
      <c r="A10" s="121"/>
      <c r="B10" s="165"/>
      <c r="C10" s="166" t="s">
        <v>970</v>
      </c>
      <c r="D10" s="166" t="s">
        <v>972</v>
      </c>
      <c r="E10" s="165"/>
      <c r="F10" s="165"/>
      <c r="G10" s="165"/>
      <c r="H10" s="165"/>
      <c r="I10" s="165"/>
      <c r="J10" s="166" t="s">
        <v>983</v>
      </c>
      <c r="K10" s="165"/>
      <c r="L10" s="165"/>
      <c r="M10" s="165"/>
      <c r="N10" s="165"/>
      <c r="O10" s="165"/>
      <c r="P10" s="165"/>
      <c r="Q10" s="165"/>
      <c r="R10" s="165"/>
      <c r="S10" s="165"/>
      <c r="T10" s="165"/>
      <c r="U10" s="165"/>
      <c r="V10" s="165"/>
      <c r="W10" s="165" t="s">
        <v>1538</v>
      </c>
      <c r="X10" s="165"/>
      <c r="Y10" s="165"/>
      <c r="Z10" s="165"/>
      <c r="AA10" s="166" t="s">
        <v>1674</v>
      </c>
      <c r="AB10" s="166" t="s">
        <v>1674</v>
      </c>
      <c r="AC10" s="166">
        <v>10</v>
      </c>
      <c r="AD10" s="166">
        <v>10</v>
      </c>
      <c r="AE10" s="166" t="s">
        <v>1675</v>
      </c>
      <c r="AF10" s="166" t="s">
        <v>1675</v>
      </c>
      <c r="AG10" s="166" t="s">
        <v>1676</v>
      </c>
      <c r="AH10" s="167" t="s">
        <v>1698</v>
      </c>
      <c r="AI10" s="167" t="s">
        <v>1699</v>
      </c>
      <c r="AJ10" s="167" t="s">
        <v>1700</v>
      </c>
      <c r="AK10" s="168" t="s">
        <v>1701</v>
      </c>
      <c r="AL10" s="168" t="s">
        <v>1732</v>
      </c>
      <c r="AM10" s="169"/>
      <c r="AN10" s="168" t="s">
        <v>1705</v>
      </c>
      <c r="AO10" s="168" t="s">
        <v>1706</v>
      </c>
      <c r="AP10" s="2"/>
      <c r="AQ10" s="2"/>
    </row>
    <row r="11" spans="1:43" x14ac:dyDescent="0.2">
      <c r="A11" s="121"/>
      <c r="B11" s="165"/>
      <c r="C11" s="166" t="s">
        <v>970</v>
      </c>
      <c r="D11" s="166" t="s">
        <v>972</v>
      </c>
      <c r="E11" s="165"/>
      <c r="F11" s="165"/>
      <c r="G11" s="165"/>
      <c r="H11" s="165"/>
      <c r="I11" s="165"/>
      <c r="J11" s="166" t="s">
        <v>1179</v>
      </c>
      <c r="K11" s="165"/>
      <c r="L11" s="165"/>
      <c r="M11" s="165"/>
      <c r="N11" s="165"/>
      <c r="O11" s="165"/>
      <c r="P11" s="165"/>
      <c r="Q11" s="165"/>
      <c r="R11" s="165"/>
      <c r="S11" s="165"/>
      <c r="T11" s="165"/>
      <c r="U11" s="165"/>
      <c r="V11" s="165"/>
      <c r="W11" s="165" t="s">
        <v>1538</v>
      </c>
      <c r="X11" s="165"/>
      <c r="Y11" s="165"/>
      <c r="Z11" s="165"/>
      <c r="AA11" s="169" t="s">
        <v>1677</v>
      </c>
      <c r="AB11" s="169" t="s">
        <v>1677</v>
      </c>
      <c r="AC11" s="166">
        <v>4</v>
      </c>
      <c r="AD11" s="166">
        <v>4</v>
      </c>
      <c r="AE11" s="166" t="s">
        <v>1678</v>
      </c>
      <c r="AF11" s="166" t="s">
        <v>1678</v>
      </c>
      <c r="AG11" s="169" t="s">
        <v>1687</v>
      </c>
      <c r="AH11" s="167" t="s">
        <v>1709</v>
      </c>
      <c r="AI11" s="167" t="s">
        <v>1710</v>
      </c>
      <c r="AJ11" s="167" t="s">
        <v>1711</v>
      </c>
      <c r="AK11" s="168" t="s">
        <v>1712</v>
      </c>
      <c r="AL11" s="168" t="s">
        <v>1731</v>
      </c>
      <c r="AM11" s="168"/>
      <c r="AN11" s="168" t="s">
        <v>1714</v>
      </c>
      <c r="AO11" s="168" t="s">
        <v>1715</v>
      </c>
      <c r="AP11" s="2"/>
      <c r="AQ11" s="2"/>
    </row>
    <row r="12" spans="1:43" s="45" customFormat="1" ht="48" x14ac:dyDescent="0.2">
      <c r="A12" s="170" t="s">
        <v>976</v>
      </c>
      <c r="B12" s="171"/>
      <c r="C12" s="172" t="s">
        <v>970</v>
      </c>
      <c r="D12" s="172" t="s">
        <v>972</v>
      </c>
      <c r="E12" s="171"/>
      <c r="F12" s="171"/>
      <c r="G12" s="171"/>
      <c r="H12" s="171"/>
      <c r="I12" s="171"/>
      <c r="J12" s="172" t="s">
        <v>983</v>
      </c>
      <c r="K12" s="171"/>
      <c r="L12" s="171"/>
      <c r="M12" s="171"/>
      <c r="N12" s="171"/>
      <c r="O12" s="171"/>
      <c r="P12" s="171"/>
      <c r="Q12" s="171"/>
      <c r="R12" s="171"/>
      <c r="S12" s="171"/>
      <c r="T12" s="171"/>
      <c r="U12" s="171"/>
      <c r="V12" s="171"/>
      <c r="W12" s="171" t="s">
        <v>1538</v>
      </c>
      <c r="X12" s="171"/>
      <c r="Y12" s="171"/>
      <c r="Z12" s="171"/>
      <c r="AA12" s="172" t="s">
        <v>1674</v>
      </c>
      <c r="AB12" s="172" t="s">
        <v>1674</v>
      </c>
      <c r="AC12" s="172">
        <v>10</v>
      </c>
      <c r="AD12" s="172">
        <v>10</v>
      </c>
      <c r="AE12" s="172" t="s">
        <v>1675</v>
      </c>
      <c r="AF12" s="172" t="s">
        <v>1675</v>
      </c>
      <c r="AG12" s="172" t="s">
        <v>1676</v>
      </c>
      <c r="AH12" s="173" t="s">
        <v>1707</v>
      </c>
      <c r="AI12" s="173" t="s">
        <v>1708</v>
      </c>
      <c r="AJ12" s="173" t="s">
        <v>1700</v>
      </c>
      <c r="AK12" s="174" t="s">
        <v>1701</v>
      </c>
      <c r="AL12" s="174" t="s">
        <v>1732</v>
      </c>
      <c r="AM12" s="174"/>
      <c r="AN12" s="174" t="s">
        <v>1705</v>
      </c>
      <c r="AO12" s="174" t="s">
        <v>1706</v>
      </c>
      <c r="AP12" s="69"/>
      <c r="AQ12" s="69"/>
    </row>
    <row r="13" spans="1:43" s="45" customFormat="1" ht="48" x14ac:dyDescent="0.2">
      <c r="A13" s="170" t="s">
        <v>976</v>
      </c>
      <c r="B13" s="171"/>
      <c r="C13" s="172" t="s">
        <v>970</v>
      </c>
      <c r="D13" s="172" t="s">
        <v>972</v>
      </c>
      <c r="E13" s="171"/>
      <c r="F13" s="171"/>
      <c r="G13" s="171"/>
      <c r="H13" s="171"/>
      <c r="I13" s="171"/>
      <c r="J13" s="172" t="s">
        <v>983</v>
      </c>
      <c r="K13" s="171"/>
      <c r="L13" s="171"/>
      <c r="M13" s="171"/>
      <c r="N13" s="171"/>
      <c r="O13" s="171"/>
      <c r="P13" s="171"/>
      <c r="Q13" s="171"/>
      <c r="R13" s="171"/>
      <c r="S13" s="171"/>
      <c r="T13" s="171"/>
      <c r="U13" s="171"/>
      <c r="V13" s="171"/>
      <c r="W13" s="171"/>
      <c r="X13" s="171"/>
      <c r="Y13" s="171"/>
      <c r="Z13" s="171"/>
      <c r="AA13" s="172" t="s">
        <v>1674</v>
      </c>
      <c r="AB13" s="172" t="s">
        <v>1674</v>
      </c>
      <c r="AC13" s="172">
        <v>10</v>
      </c>
      <c r="AD13" s="172">
        <v>10</v>
      </c>
      <c r="AE13" s="172" t="s">
        <v>1675</v>
      </c>
      <c r="AF13" s="172" t="s">
        <v>1675</v>
      </c>
      <c r="AG13" s="172" t="s">
        <v>1676</v>
      </c>
      <c r="AH13" s="173" t="s">
        <v>1707</v>
      </c>
      <c r="AI13" s="173" t="s">
        <v>1708</v>
      </c>
      <c r="AJ13" s="173" t="s">
        <v>1700</v>
      </c>
      <c r="AK13" s="174" t="s">
        <v>1701</v>
      </c>
      <c r="AL13" s="174" t="s">
        <v>1702</v>
      </c>
      <c r="AM13" s="174"/>
      <c r="AN13" s="174" t="s">
        <v>1705</v>
      </c>
      <c r="AO13" s="174" t="s">
        <v>1706</v>
      </c>
      <c r="AP13" s="69"/>
      <c r="AQ13" s="69"/>
    </row>
    <row r="14" spans="1:43" x14ac:dyDescent="0.2">
      <c r="A14" s="169"/>
      <c r="B14" s="169"/>
      <c r="C14" s="169"/>
      <c r="D14" s="169"/>
      <c r="E14" s="169"/>
      <c r="F14" s="169"/>
      <c r="G14" s="169"/>
      <c r="H14" s="169"/>
      <c r="I14" s="169"/>
      <c r="J14" s="169"/>
      <c r="K14" s="169"/>
      <c r="L14" s="169"/>
      <c r="M14" s="169"/>
      <c r="N14" s="169"/>
      <c r="O14" s="169"/>
      <c r="P14" s="169"/>
      <c r="Q14" s="169"/>
      <c r="R14" s="169"/>
      <c r="S14" s="169"/>
      <c r="T14" s="169"/>
      <c r="U14" s="169"/>
      <c r="V14" s="169"/>
      <c r="W14" s="169"/>
      <c r="X14" s="169"/>
      <c r="Y14" s="169"/>
      <c r="Z14" s="169"/>
      <c r="AA14" s="169"/>
      <c r="AB14" s="169"/>
      <c r="AC14" s="169"/>
      <c r="AD14" s="169"/>
      <c r="AE14" s="169"/>
      <c r="AF14" s="169"/>
      <c r="AG14" s="169"/>
      <c r="AH14" s="167"/>
      <c r="AI14" s="167"/>
      <c r="AJ14" s="167"/>
      <c r="AK14" s="167"/>
      <c r="AL14" s="167"/>
      <c r="AM14" s="167"/>
      <c r="AN14" s="167"/>
      <c r="AO14" s="167"/>
    </row>
    <row r="15" spans="1:43" s="45" customFormat="1" ht="32" x14ac:dyDescent="0.2">
      <c r="A15" s="81" t="s">
        <v>979</v>
      </c>
      <c r="B15" s="171"/>
      <c r="C15" s="172" t="s">
        <v>970</v>
      </c>
      <c r="D15" s="172" t="s">
        <v>972</v>
      </c>
      <c r="E15" s="171"/>
      <c r="F15" s="171"/>
      <c r="G15" s="171"/>
      <c r="H15" s="171"/>
      <c r="I15" s="171"/>
      <c r="J15" s="172" t="s">
        <v>983</v>
      </c>
      <c r="K15" s="171"/>
      <c r="L15" s="171"/>
      <c r="M15" s="171"/>
      <c r="N15" s="171"/>
      <c r="O15" s="171"/>
      <c r="P15" s="171"/>
      <c r="Q15" s="171"/>
      <c r="R15" s="171"/>
      <c r="S15" s="171"/>
      <c r="T15" s="171"/>
      <c r="U15" s="171"/>
      <c r="V15" s="171"/>
      <c r="W15" s="171" t="s">
        <v>1538</v>
      </c>
      <c r="X15" s="171"/>
      <c r="Y15" s="171"/>
      <c r="Z15" s="171"/>
      <c r="AA15" s="172" t="s">
        <v>1674</v>
      </c>
      <c r="AB15" s="172" t="s">
        <v>1674</v>
      </c>
      <c r="AC15" s="172">
        <v>10</v>
      </c>
      <c r="AD15" s="172">
        <v>10</v>
      </c>
      <c r="AE15" s="172" t="s">
        <v>1675</v>
      </c>
      <c r="AF15" s="172" t="s">
        <v>1675</v>
      </c>
      <c r="AG15" s="172" t="s">
        <v>1676</v>
      </c>
      <c r="AH15" s="173" t="s">
        <v>1707</v>
      </c>
      <c r="AI15" s="173" t="s">
        <v>1708</v>
      </c>
      <c r="AJ15" s="173" t="s">
        <v>1700</v>
      </c>
      <c r="AK15" s="174" t="s">
        <v>1701</v>
      </c>
      <c r="AL15" s="174" t="s">
        <v>1732</v>
      </c>
      <c r="AM15" s="174"/>
      <c r="AN15" s="174" t="s">
        <v>1705</v>
      </c>
      <c r="AO15" s="174" t="s">
        <v>1706</v>
      </c>
      <c r="AP15" s="69"/>
      <c r="AQ15" s="69"/>
    </row>
    <row r="16" spans="1:43" s="45" customFormat="1" ht="32" x14ac:dyDescent="0.2">
      <c r="A16" s="81" t="s">
        <v>979</v>
      </c>
      <c r="B16" s="171"/>
      <c r="C16" s="172" t="s">
        <v>970</v>
      </c>
      <c r="D16" s="172" t="s">
        <v>972</v>
      </c>
      <c r="E16" s="171"/>
      <c r="F16" s="171"/>
      <c r="G16" s="171"/>
      <c r="H16" s="171"/>
      <c r="I16" s="171"/>
      <c r="J16" s="172" t="s">
        <v>983</v>
      </c>
      <c r="K16" s="171"/>
      <c r="L16" s="171"/>
      <c r="M16" s="171"/>
      <c r="N16" s="171"/>
      <c r="O16" s="171"/>
      <c r="P16" s="171"/>
      <c r="Q16" s="171"/>
      <c r="R16" s="171"/>
      <c r="S16" s="171"/>
      <c r="T16" s="171"/>
      <c r="U16" s="171"/>
      <c r="V16" s="171"/>
      <c r="W16" s="171"/>
      <c r="X16" s="171"/>
      <c r="Y16" s="171"/>
      <c r="Z16" s="171"/>
      <c r="AA16" s="172" t="s">
        <v>1674</v>
      </c>
      <c r="AB16" s="172" t="s">
        <v>1674</v>
      </c>
      <c r="AC16" s="172">
        <v>10</v>
      </c>
      <c r="AD16" s="172">
        <v>10</v>
      </c>
      <c r="AE16" s="172" t="s">
        <v>1675</v>
      </c>
      <c r="AF16" s="172" t="s">
        <v>1675</v>
      </c>
      <c r="AG16" s="172" t="s">
        <v>1676</v>
      </c>
      <c r="AH16" s="173" t="s">
        <v>1707</v>
      </c>
      <c r="AI16" s="173" t="s">
        <v>1708</v>
      </c>
      <c r="AJ16" s="173" t="s">
        <v>1700</v>
      </c>
      <c r="AK16" s="174" t="s">
        <v>1701</v>
      </c>
      <c r="AL16" s="174" t="s">
        <v>1702</v>
      </c>
      <c r="AM16" s="174"/>
      <c r="AN16" s="174" t="s">
        <v>1705</v>
      </c>
      <c r="AO16" s="174" t="s">
        <v>1706</v>
      </c>
      <c r="AP16" s="69"/>
      <c r="AQ16" s="69"/>
    </row>
    <row r="17" spans="1:43" x14ac:dyDescent="0.2">
      <c r="A17" s="169"/>
      <c r="B17" s="169"/>
      <c r="C17" s="169"/>
      <c r="D17" s="169"/>
      <c r="E17" s="169"/>
      <c r="F17" s="169"/>
      <c r="G17" s="169"/>
      <c r="H17" s="169"/>
      <c r="I17" s="169"/>
      <c r="J17" s="169"/>
      <c r="K17" s="169"/>
      <c r="L17" s="169"/>
      <c r="M17" s="169"/>
      <c r="N17" s="169"/>
      <c r="O17" s="169"/>
      <c r="P17" s="169"/>
      <c r="Q17" s="169"/>
      <c r="R17" s="169"/>
      <c r="S17" s="169"/>
      <c r="T17" s="169"/>
      <c r="U17" s="169"/>
      <c r="V17" s="169"/>
      <c r="W17" s="169"/>
      <c r="X17" s="169"/>
      <c r="Y17" s="169"/>
      <c r="Z17" s="169"/>
      <c r="AA17" s="169"/>
      <c r="AB17" s="169"/>
      <c r="AC17" s="169"/>
      <c r="AD17" s="169"/>
      <c r="AE17" s="169"/>
      <c r="AF17" s="169"/>
      <c r="AG17" s="169"/>
      <c r="AH17" s="167"/>
      <c r="AI17" s="167"/>
      <c r="AJ17" s="167"/>
      <c r="AK17" s="167"/>
      <c r="AL17" s="167"/>
      <c r="AM17" s="167"/>
      <c r="AN17" s="167"/>
      <c r="AO17" s="167"/>
    </row>
    <row r="18" spans="1:43" s="45" customFormat="1" ht="48" x14ac:dyDescent="0.2">
      <c r="A18" s="81" t="s">
        <v>977</v>
      </c>
      <c r="B18" s="171"/>
      <c r="C18" s="172" t="s">
        <v>970</v>
      </c>
      <c r="D18" s="172" t="s">
        <v>972</v>
      </c>
      <c r="E18" s="171"/>
      <c r="F18" s="171"/>
      <c r="G18" s="171"/>
      <c r="H18" s="171"/>
      <c r="I18" s="171"/>
      <c r="J18" s="172" t="s">
        <v>983</v>
      </c>
      <c r="K18" s="171"/>
      <c r="L18" s="171"/>
      <c r="M18" s="171"/>
      <c r="N18" s="171"/>
      <c r="O18" s="171"/>
      <c r="P18" s="171"/>
      <c r="Q18" s="171"/>
      <c r="R18" s="171"/>
      <c r="S18" s="171"/>
      <c r="T18" s="171"/>
      <c r="U18" s="171"/>
      <c r="V18" s="171"/>
      <c r="W18" s="171" t="s">
        <v>1538</v>
      </c>
      <c r="X18" s="171"/>
      <c r="Y18" s="171"/>
      <c r="Z18" s="171"/>
      <c r="AA18" s="172" t="s">
        <v>1674</v>
      </c>
      <c r="AB18" s="172" t="s">
        <v>1674</v>
      </c>
      <c r="AC18" s="172">
        <v>10</v>
      </c>
      <c r="AD18" s="172">
        <v>10</v>
      </c>
      <c r="AE18" s="172" t="s">
        <v>1675</v>
      </c>
      <c r="AF18" s="172" t="s">
        <v>1675</v>
      </c>
      <c r="AG18" s="172" t="s">
        <v>1676</v>
      </c>
      <c r="AH18" s="173" t="s">
        <v>1707</v>
      </c>
      <c r="AI18" s="173" t="s">
        <v>1708</v>
      </c>
      <c r="AJ18" s="173" t="s">
        <v>1700</v>
      </c>
      <c r="AK18" s="174" t="s">
        <v>1701</v>
      </c>
      <c r="AL18" s="174" t="s">
        <v>1732</v>
      </c>
      <c r="AM18" s="174"/>
      <c r="AN18" s="174" t="s">
        <v>1705</v>
      </c>
      <c r="AO18" s="174" t="s">
        <v>1706</v>
      </c>
      <c r="AP18" s="69"/>
      <c r="AQ18" s="69"/>
    </row>
    <row r="19" spans="1:43" s="45" customFormat="1" ht="48" x14ac:dyDescent="0.2">
      <c r="A19" s="81" t="s">
        <v>977</v>
      </c>
      <c r="B19" s="171"/>
      <c r="C19" s="172" t="s">
        <v>970</v>
      </c>
      <c r="D19" s="172" t="s">
        <v>972</v>
      </c>
      <c r="E19" s="171"/>
      <c r="F19" s="171"/>
      <c r="G19" s="171"/>
      <c r="H19" s="171"/>
      <c r="I19" s="171"/>
      <c r="J19" s="172" t="s">
        <v>983</v>
      </c>
      <c r="K19" s="171"/>
      <c r="L19" s="171"/>
      <c r="M19" s="171"/>
      <c r="N19" s="171"/>
      <c r="O19" s="171"/>
      <c r="P19" s="171"/>
      <c r="Q19" s="171"/>
      <c r="R19" s="171"/>
      <c r="S19" s="171"/>
      <c r="T19" s="171"/>
      <c r="U19" s="171"/>
      <c r="V19" s="171"/>
      <c r="W19" s="171"/>
      <c r="X19" s="171"/>
      <c r="Y19" s="171"/>
      <c r="Z19" s="171"/>
      <c r="AA19" s="172" t="s">
        <v>1674</v>
      </c>
      <c r="AB19" s="172" t="s">
        <v>1674</v>
      </c>
      <c r="AC19" s="172">
        <v>10</v>
      </c>
      <c r="AD19" s="172">
        <v>10</v>
      </c>
      <c r="AE19" s="172" t="s">
        <v>1675</v>
      </c>
      <c r="AF19" s="172" t="s">
        <v>1675</v>
      </c>
      <c r="AG19" s="172" t="s">
        <v>1676</v>
      </c>
      <c r="AH19" s="173" t="s">
        <v>1707</v>
      </c>
      <c r="AI19" s="173" t="s">
        <v>1708</v>
      </c>
      <c r="AJ19" s="173" t="s">
        <v>1700</v>
      </c>
      <c r="AK19" s="174" t="s">
        <v>1701</v>
      </c>
      <c r="AL19" s="174" t="s">
        <v>1702</v>
      </c>
      <c r="AM19" s="174"/>
      <c r="AN19" s="174" t="s">
        <v>1705</v>
      </c>
      <c r="AO19" s="174" t="s">
        <v>1706</v>
      </c>
      <c r="AP19" s="69"/>
      <c r="AQ19" s="69"/>
    </row>
    <row r="20" spans="1:43" x14ac:dyDescent="0.2">
      <c r="A20" s="169"/>
      <c r="B20" s="169"/>
      <c r="C20" s="169"/>
      <c r="D20" s="169"/>
      <c r="E20" s="169"/>
      <c r="F20" s="169"/>
      <c r="G20" s="169"/>
      <c r="H20" s="169"/>
      <c r="I20" s="169"/>
      <c r="J20" s="169"/>
      <c r="K20" s="169"/>
      <c r="L20" s="169"/>
      <c r="M20" s="169"/>
      <c r="N20" s="169"/>
      <c r="O20" s="169"/>
      <c r="P20" s="169"/>
      <c r="Q20" s="169"/>
      <c r="R20" s="169"/>
      <c r="S20" s="169"/>
      <c r="T20" s="169"/>
      <c r="U20" s="169"/>
      <c r="V20" s="169"/>
      <c r="W20" s="169"/>
      <c r="X20" s="169"/>
      <c r="Y20" s="169"/>
      <c r="Z20" s="169"/>
      <c r="AA20" s="169"/>
      <c r="AB20" s="169"/>
      <c r="AC20" s="169"/>
      <c r="AD20" s="169"/>
      <c r="AE20" s="169"/>
      <c r="AF20" s="169"/>
      <c r="AG20" s="169"/>
      <c r="AH20" s="167"/>
      <c r="AI20" s="167"/>
      <c r="AJ20" s="167"/>
      <c r="AK20" s="167"/>
      <c r="AL20" s="167"/>
      <c r="AM20" s="167"/>
      <c r="AN20" s="167"/>
      <c r="AO20" s="167"/>
    </row>
    <row r="21" spans="1:43" s="45" customFormat="1" ht="48" x14ac:dyDescent="0.2">
      <c r="A21" s="81" t="s">
        <v>978</v>
      </c>
      <c r="B21" s="171"/>
      <c r="C21" s="172" t="s">
        <v>970</v>
      </c>
      <c r="D21" s="172" t="s">
        <v>972</v>
      </c>
      <c r="E21" s="171"/>
      <c r="F21" s="171"/>
      <c r="G21" s="171"/>
      <c r="H21" s="171"/>
      <c r="I21" s="171"/>
      <c r="J21" s="172" t="s">
        <v>983</v>
      </c>
      <c r="K21" s="171"/>
      <c r="L21" s="171"/>
      <c r="M21" s="171"/>
      <c r="N21" s="171"/>
      <c r="O21" s="171"/>
      <c r="P21" s="171"/>
      <c r="Q21" s="171"/>
      <c r="R21" s="171"/>
      <c r="S21" s="171"/>
      <c r="T21" s="171"/>
      <c r="U21" s="171"/>
      <c r="V21" s="171"/>
      <c r="W21" s="171" t="s">
        <v>1538</v>
      </c>
      <c r="X21" s="171"/>
      <c r="Y21" s="171"/>
      <c r="Z21" s="171"/>
      <c r="AA21" s="172" t="s">
        <v>1674</v>
      </c>
      <c r="AB21" s="172" t="s">
        <v>1674</v>
      </c>
      <c r="AC21" s="172">
        <v>10</v>
      </c>
      <c r="AD21" s="172">
        <v>10</v>
      </c>
      <c r="AE21" s="172" t="s">
        <v>1675</v>
      </c>
      <c r="AF21" s="172" t="s">
        <v>1675</v>
      </c>
      <c r="AG21" s="172" t="s">
        <v>1676</v>
      </c>
      <c r="AH21" s="173" t="s">
        <v>1707</v>
      </c>
      <c r="AI21" s="173" t="s">
        <v>1708</v>
      </c>
      <c r="AJ21" s="173" t="s">
        <v>1700</v>
      </c>
      <c r="AK21" s="174" t="s">
        <v>1701</v>
      </c>
      <c r="AL21" s="174" t="s">
        <v>1732</v>
      </c>
      <c r="AM21" s="174"/>
      <c r="AN21" s="174" t="s">
        <v>1705</v>
      </c>
      <c r="AO21" s="174" t="s">
        <v>1706</v>
      </c>
      <c r="AP21" s="69"/>
      <c r="AQ21" s="69"/>
    </row>
    <row r="22" spans="1:43" s="45" customFormat="1" ht="48" x14ac:dyDescent="0.2">
      <c r="A22" s="81" t="s">
        <v>978</v>
      </c>
      <c r="B22" s="171"/>
      <c r="C22" s="172" t="s">
        <v>970</v>
      </c>
      <c r="D22" s="172" t="s">
        <v>972</v>
      </c>
      <c r="E22" s="171"/>
      <c r="F22" s="171"/>
      <c r="G22" s="171"/>
      <c r="H22" s="171"/>
      <c r="I22" s="171"/>
      <c r="J22" s="172" t="s">
        <v>983</v>
      </c>
      <c r="K22" s="171"/>
      <c r="L22" s="171"/>
      <c r="M22" s="171"/>
      <c r="N22" s="171"/>
      <c r="O22" s="171"/>
      <c r="P22" s="171"/>
      <c r="Q22" s="171"/>
      <c r="R22" s="171"/>
      <c r="S22" s="171"/>
      <c r="T22" s="171"/>
      <c r="U22" s="171"/>
      <c r="V22" s="171"/>
      <c r="W22" s="171"/>
      <c r="X22" s="171"/>
      <c r="Y22" s="171"/>
      <c r="Z22" s="171"/>
      <c r="AA22" s="172" t="s">
        <v>1674</v>
      </c>
      <c r="AB22" s="172" t="s">
        <v>1674</v>
      </c>
      <c r="AC22" s="172">
        <v>10</v>
      </c>
      <c r="AD22" s="172">
        <v>10</v>
      </c>
      <c r="AE22" s="172" t="s">
        <v>1675</v>
      </c>
      <c r="AF22" s="172" t="s">
        <v>1675</v>
      </c>
      <c r="AG22" s="172" t="s">
        <v>1676</v>
      </c>
      <c r="AH22" s="173" t="s">
        <v>1707</v>
      </c>
      <c r="AI22" s="173" t="s">
        <v>1708</v>
      </c>
      <c r="AJ22" s="173" t="s">
        <v>1700</v>
      </c>
      <c r="AK22" s="174" t="s">
        <v>1701</v>
      </c>
      <c r="AL22" s="174" t="s">
        <v>1702</v>
      </c>
      <c r="AM22" s="174"/>
      <c r="AN22" s="174" t="s">
        <v>1705</v>
      </c>
      <c r="AO22" s="174" t="s">
        <v>1706</v>
      </c>
      <c r="AP22" s="69"/>
      <c r="AQ22" s="69"/>
    </row>
    <row r="23" spans="1:43" x14ac:dyDescent="0.2">
      <c r="A23" s="169"/>
      <c r="B23" s="169"/>
      <c r="C23" s="169"/>
      <c r="D23" s="169"/>
      <c r="E23" s="169"/>
      <c r="F23" s="169"/>
      <c r="G23" s="169"/>
      <c r="H23" s="169"/>
      <c r="I23" s="169"/>
      <c r="J23" s="169"/>
      <c r="K23" s="169"/>
      <c r="L23" s="169"/>
      <c r="M23" s="169"/>
      <c r="N23" s="169"/>
      <c r="O23" s="169"/>
      <c r="P23" s="169"/>
      <c r="Q23" s="169"/>
      <c r="R23" s="169"/>
      <c r="S23" s="169"/>
      <c r="T23" s="169"/>
      <c r="U23" s="169"/>
      <c r="V23" s="169"/>
      <c r="W23" s="169"/>
      <c r="X23" s="169"/>
      <c r="Y23" s="169"/>
      <c r="Z23" s="169"/>
      <c r="AA23" s="169"/>
      <c r="AB23" s="169"/>
      <c r="AC23" s="169"/>
      <c r="AD23" s="169"/>
      <c r="AE23" s="169"/>
      <c r="AF23" s="169"/>
      <c r="AG23" s="169"/>
      <c r="AH23" s="169"/>
      <c r="AI23" s="169"/>
      <c r="AJ23" s="169"/>
      <c r="AK23" s="169"/>
      <c r="AL23" s="169"/>
      <c r="AM23" s="169"/>
      <c r="AN23" s="169"/>
      <c r="AO23" s="169"/>
    </row>
    <row r="24" spans="1:43" ht="48" x14ac:dyDescent="0.2">
      <c r="A24" s="121"/>
      <c r="B24" s="165"/>
      <c r="C24" s="81" t="s">
        <v>974</v>
      </c>
      <c r="D24" s="166" t="s">
        <v>972</v>
      </c>
      <c r="E24" s="165"/>
      <c r="F24" s="165"/>
      <c r="G24" s="165"/>
      <c r="H24" s="165"/>
      <c r="I24" s="165"/>
      <c r="J24" s="166" t="s">
        <v>983</v>
      </c>
      <c r="K24" s="165"/>
      <c r="L24" s="165"/>
      <c r="M24" s="165"/>
      <c r="N24" s="165"/>
      <c r="O24" s="165"/>
      <c r="P24" s="165"/>
      <c r="Q24" s="165"/>
      <c r="R24" s="165"/>
      <c r="S24" s="165"/>
      <c r="T24" s="165"/>
      <c r="U24" s="165"/>
      <c r="V24" s="165"/>
      <c r="W24" s="165"/>
      <c r="X24" s="165"/>
      <c r="Y24" s="165"/>
      <c r="Z24" s="165"/>
      <c r="AA24" s="166" t="s">
        <v>1674</v>
      </c>
      <c r="AB24" s="166" t="s">
        <v>1674</v>
      </c>
      <c r="AC24" s="166">
        <v>10</v>
      </c>
      <c r="AD24" s="166">
        <v>10</v>
      </c>
      <c r="AE24" s="166" t="s">
        <v>1675</v>
      </c>
      <c r="AF24" s="166" t="s">
        <v>1675</v>
      </c>
      <c r="AG24" s="166" t="s">
        <v>1676</v>
      </c>
      <c r="AH24" s="167" t="s">
        <v>1698</v>
      </c>
      <c r="AI24" s="167" t="s">
        <v>1699</v>
      </c>
      <c r="AJ24" s="167" t="s">
        <v>1700</v>
      </c>
      <c r="AK24" s="168" t="s">
        <v>1701</v>
      </c>
      <c r="AL24" s="168" t="s">
        <v>1702</v>
      </c>
      <c r="AM24" s="169"/>
      <c r="AN24" s="168" t="s">
        <v>1705</v>
      </c>
      <c r="AO24" s="168" t="s">
        <v>1706</v>
      </c>
    </row>
    <row r="25" spans="1:43" ht="48" x14ac:dyDescent="0.2">
      <c r="A25" s="121"/>
      <c r="B25" s="165"/>
      <c r="C25" s="81" t="s">
        <v>974</v>
      </c>
      <c r="D25" s="166" t="s">
        <v>972</v>
      </c>
      <c r="E25" s="165"/>
      <c r="F25" s="165"/>
      <c r="G25" s="165"/>
      <c r="H25" s="165"/>
      <c r="I25" s="165"/>
      <c r="J25" s="166" t="s">
        <v>1179</v>
      </c>
      <c r="K25" s="165"/>
      <c r="L25" s="165"/>
      <c r="M25" s="165"/>
      <c r="N25" s="165"/>
      <c r="O25" s="165"/>
      <c r="P25" s="165"/>
      <c r="Q25" s="165"/>
      <c r="R25" s="165"/>
      <c r="S25" s="165"/>
      <c r="T25" s="165"/>
      <c r="U25" s="165"/>
      <c r="V25" s="165"/>
      <c r="W25" s="165"/>
      <c r="X25" s="165"/>
      <c r="Y25" s="165"/>
      <c r="Z25" s="165"/>
      <c r="AA25" s="169" t="s">
        <v>1677</v>
      </c>
      <c r="AB25" s="169" t="s">
        <v>1677</v>
      </c>
      <c r="AC25" s="166">
        <v>4</v>
      </c>
      <c r="AD25" s="166">
        <v>4</v>
      </c>
      <c r="AE25" s="166" t="s">
        <v>1678</v>
      </c>
      <c r="AF25" s="166" t="s">
        <v>1678</v>
      </c>
      <c r="AG25" s="169" t="s">
        <v>1687</v>
      </c>
      <c r="AH25" s="167" t="s">
        <v>1709</v>
      </c>
      <c r="AI25" s="167" t="s">
        <v>1710</v>
      </c>
      <c r="AJ25" s="167" t="s">
        <v>1711</v>
      </c>
      <c r="AK25" s="168" t="s">
        <v>1712</v>
      </c>
      <c r="AL25" s="168" t="s">
        <v>1713</v>
      </c>
      <c r="AM25" s="168"/>
      <c r="AN25" s="168" t="s">
        <v>1714</v>
      </c>
      <c r="AO25" s="168" t="s">
        <v>1715</v>
      </c>
    </row>
    <row r="26" spans="1:43" ht="48" x14ac:dyDescent="0.2">
      <c r="A26" s="121"/>
      <c r="B26" s="165"/>
      <c r="C26" s="81" t="s">
        <v>974</v>
      </c>
      <c r="D26" s="166" t="s">
        <v>973</v>
      </c>
      <c r="E26" s="165"/>
      <c r="F26" s="165"/>
      <c r="G26" s="165"/>
      <c r="H26" s="165"/>
      <c r="I26" s="165"/>
      <c r="J26" s="166" t="s">
        <v>983</v>
      </c>
      <c r="K26" s="165"/>
      <c r="L26" s="165"/>
      <c r="M26" s="165"/>
      <c r="N26" s="165"/>
      <c r="O26" s="165"/>
      <c r="P26" s="165"/>
      <c r="Q26" s="165"/>
      <c r="R26" s="165"/>
      <c r="S26" s="165"/>
      <c r="T26" s="165"/>
      <c r="U26" s="165"/>
      <c r="V26" s="165"/>
      <c r="W26" s="165"/>
      <c r="X26" s="165"/>
      <c r="Y26" s="165"/>
      <c r="Z26" s="165"/>
      <c r="AA26" s="166" t="s">
        <v>1674</v>
      </c>
      <c r="AB26" s="166" t="s">
        <v>1674</v>
      </c>
      <c r="AC26" s="166">
        <v>10</v>
      </c>
      <c r="AD26" s="166">
        <v>10</v>
      </c>
      <c r="AE26" s="166" t="s">
        <v>1675</v>
      </c>
      <c r="AF26" s="166" t="s">
        <v>1675</v>
      </c>
      <c r="AG26" s="166" t="s">
        <v>1688</v>
      </c>
      <c r="AH26" s="167" t="s">
        <v>1719</v>
      </c>
      <c r="AI26" s="167" t="s">
        <v>1720</v>
      </c>
      <c r="AJ26" s="167" t="s">
        <v>1721</v>
      </c>
      <c r="AK26" s="168" t="s">
        <v>1722</v>
      </c>
      <c r="AL26" s="168" t="s">
        <v>1717</v>
      </c>
      <c r="AM26" s="168" t="s">
        <v>1724</v>
      </c>
      <c r="AN26" s="168" t="s">
        <v>1723</v>
      </c>
      <c r="AO26" s="168" t="s">
        <v>1706</v>
      </c>
    </row>
    <row r="27" spans="1:43" ht="48" x14ac:dyDescent="0.2">
      <c r="A27" s="121"/>
      <c r="B27" s="165"/>
      <c r="C27" s="81" t="s">
        <v>974</v>
      </c>
      <c r="D27" s="166" t="s">
        <v>973</v>
      </c>
      <c r="E27" s="165"/>
      <c r="F27" s="165"/>
      <c r="G27" s="165"/>
      <c r="H27" s="165"/>
      <c r="I27" s="165"/>
      <c r="J27" s="166" t="s">
        <v>1179</v>
      </c>
      <c r="K27" s="165"/>
      <c r="L27" s="165"/>
      <c r="M27" s="165"/>
      <c r="N27" s="165"/>
      <c r="O27" s="165"/>
      <c r="P27" s="165"/>
      <c r="Q27" s="165"/>
      <c r="R27" s="165"/>
      <c r="S27" s="165"/>
      <c r="T27" s="165"/>
      <c r="U27" s="165"/>
      <c r="V27" s="165"/>
      <c r="W27" s="165"/>
      <c r="X27" s="165"/>
      <c r="Y27" s="165"/>
      <c r="Z27" s="165"/>
      <c r="AA27" s="169" t="s">
        <v>1677</v>
      </c>
      <c r="AB27" s="169" t="s">
        <v>1677</v>
      </c>
      <c r="AC27" s="166">
        <v>4</v>
      </c>
      <c r="AD27" s="166">
        <v>4</v>
      </c>
      <c r="AE27" s="166" t="s">
        <v>1678</v>
      </c>
      <c r="AF27" s="166" t="s">
        <v>1678</v>
      </c>
      <c r="AG27" s="169" t="s">
        <v>1689</v>
      </c>
      <c r="AH27" s="167" t="s">
        <v>1710</v>
      </c>
      <c r="AI27" s="167" t="s">
        <v>1710</v>
      </c>
      <c r="AJ27" s="167" t="s">
        <v>1716</v>
      </c>
      <c r="AK27" s="168" t="s">
        <v>1712</v>
      </c>
      <c r="AL27" s="168" t="s">
        <v>1717</v>
      </c>
      <c r="AM27" s="168" t="s">
        <v>1725</v>
      </c>
      <c r="AN27" s="168" t="s">
        <v>1718</v>
      </c>
      <c r="AO27" s="168" t="s">
        <v>1715</v>
      </c>
    </row>
    <row r="28" spans="1:43" ht="48" x14ac:dyDescent="0.2">
      <c r="A28" s="169"/>
      <c r="B28" s="169"/>
      <c r="C28" s="81" t="s">
        <v>974</v>
      </c>
      <c r="D28" s="169"/>
      <c r="E28" s="169"/>
      <c r="F28" s="169"/>
      <c r="G28" s="169"/>
      <c r="H28" s="169"/>
      <c r="I28" s="169"/>
      <c r="J28" s="169"/>
      <c r="K28" s="169"/>
      <c r="L28" s="169"/>
      <c r="M28" s="169"/>
      <c r="N28" s="169"/>
      <c r="O28" s="169"/>
      <c r="P28" s="169"/>
      <c r="Q28" s="169"/>
      <c r="R28" s="169"/>
      <c r="S28" s="169"/>
      <c r="T28" s="169"/>
      <c r="U28" s="169"/>
      <c r="V28" s="169"/>
      <c r="W28" s="169"/>
      <c r="X28" s="169"/>
      <c r="Y28" s="169"/>
      <c r="Z28" s="169"/>
      <c r="AA28" s="169"/>
      <c r="AB28" s="169"/>
      <c r="AC28" s="169"/>
      <c r="AD28" s="169"/>
      <c r="AE28" s="169"/>
      <c r="AF28" s="169"/>
      <c r="AG28" s="169"/>
      <c r="AH28" s="169"/>
      <c r="AI28" s="169"/>
      <c r="AJ28" s="169"/>
      <c r="AK28" s="169"/>
      <c r="AL28" s="169"/>
      <c r="AM28" s="169"/>
      <c r="AN28" s="169"/>
      <c r="AO28" s="169"/>
    </row>
    <row r="29" spans="1:43" ht="48" x14ac:dyDescent="0.2">
      <c r="A29" s="121"/>
      <c r="B29" s="165"/>
      <c r="C29" s="81" t="s">
        <v>974</v>
      </c>
      <c r="D29" s="166" t="s">
        <v>973</v>
      </c>
      <c r="E29" s="165"/>
      <c r="F29" s="165"/>
      <c r="G29" s="165"/>
      <c r="H29" s="165"/>
      <c r="I29" s="165"/>
      <c r="J29" s="166" t="s">
        <v>983</v>
      </c>
      <c r="K29" s="165"/>
      <c r="L29" s="165"/>
      <c r="M29" s="165"/>
      <c r="N29" s="165"/>
      <c r="O29" s="165"/>
      <c r="P29" s="165"/>
      <c r="Q29" s="165"/>
      <c r="R29" s="165"/>
      <c r="S29" s="165"/>
      <c r="T29" s="165"/>
      <c r="U29" s="165"/>
      <c r="V29" s="165"/>
      <c r="W29" s="165" t="s">
        <v>1538</v>
      </c>
      <c r="X29" s="165"/>
      <c r="Y29" s="165"/>
      <c r="Z29" s="165"/>
      <c r="AA29" s="166" t="s">
        <v>1674</v>
      </c>
      <c r="AB29" s="166" t="s">
        <v>1674</v>
      </c>
      <c r="AC29" s="166">
        <v>10</v>
      </c>
      <c r="AD29" s="166">
        <v>10</v>
      </c>
      <c r="AE29" s="166" t="s">
        <v>1675</v>
      </c>
      <c r="AF29" s="166" t="s">
        <v>1675</v>
      </c>
      <c r="AG29" s="166" t="s">
        <v>1688</v>
      </c>
      <c r="AH29" s="167" t="s">
        <v>1719</v>
      </c>
      <c r="AI29" s="167" t="s">
        <v>1720</v>
      </c>
      <c r="AJ29" s="167" t="s">
        <v>1721</v>
      </c>
      <c r="AK29" s="168" t="s">
        <v>1722</v>
      </c>
      <c r="AL29" s="168" t="s">
        <v>1727</v>
      </c>
      <c r="AM29" s="168" t="s">
        <v>1726</v>
      </c>
      <c r="AN29" s="168" t="s">
        <v>1723</v>
      </c>
      <c r="AO29" s="168" t="s">
        <v>1706</v>
      </c>
    </row>
    <row r="30" spans="1:43" ht="48" x14ac:dyDescent="0.2">
      <c r="A30" s="121"/>
      <c r="B30" s="165"/>
      <c r="C30" s="81" t="s">
        <v>974</v>
      </c>
      <c r="D30" s="166" t="s">
        <v>973</v>
      </c>
      <c r="E30" s="165"/>
      <c r="F30" s="165"/>
      <c r="G30" s="165"/>
      <c r="H30" s="165"/>
      <c r="I30" s="165"/>
      <c r="J30" s="166" t="s">
        <v>1179</v>
      </c>
      <c r="K30" s="165"/>
      <c r="L30" s="165"/>
      <c r="M30" s="165"/>
      <c r="N30" s="165"/>
      <c r="O30" s="165"/>
      <c r="P30" s="165"/>
      <c r="Q30" s="165"/>
      <c r="R30" s="165"/>
      <c r="S30" s="165"/>
      <c r="T30" s="165"/>
      <c r="U30" s="165"/>
      <c r="V30" s="165"/>
      <c r="W30" s="165" t="s">
        <v>1538</v>
      </c>
      <c r="X30" s="165"/>
      <c r="Y30" s="165"/>
      <c r="Z30" s="165"/>
      <c r="AA30" s="169" t="s">
        <v>1677</v>
      </c>
      <c r="AB30" s="169" t="s">
        <v>1677</v>
      </c>
      <c r="AC30" s="166">
        <v>4</v>
      </c>
      <c r="AD30" s="166">
        <v>4</v>
      </c>
      <c r="AE30" s="166" t="s">
        <v>1678</v>
      </c>
      <c r="AF30" s="166" t="s">
        <v>1678</v>
      </c>
      <c r="AG30" s="169" t="s">
        <v>1689</v>
      </c>
      <c r="AH30" s="167" t="s">
        <v>1710</v>
      </c>
      <c r="AI30" s="167" t="s">
        <v>1710</v>
      </c>
      <c r="AJ30" s="167" t="s">
        <v>1716</v>
      </c>
      <c r="AK30" s="168" t="s">
        <v>1712</v>
      </c>
      <c r="AL30" s="168" t="s">
        <v>1727</v>
      </c>
      <c r="AM30" s="168" t="s">
        <v>1730</v>
      </c>
      <c r="AN30" s="168" t="s">
        <v>1718</v>
      </c>
      <c r="AO30" s="168" t="s">
        <v>1715</v>
      </c>
    </row>
    <row r="31" spans="1:43" ht="48" x14ac:dyDescent="0.2">
      <c r="A31" s="121"/>
      <c r="B31" s="165"/>
      <c r="C31" s="81" t="s">
        <v>974</v>
      </c>
      <c r="D31" s="166" t="s">
        <v>972</v>
      </c>
      <c r="E31" s="165"/>
      <c r="F31" s="165"/>
      <c r="G31" s="165"/>
      <c r="H31" s="165"/>
      <c r="I31" s="165"/>
      <c r="J31" s="166" t="s">
        <v>983</v>
      </c>
      <c r="K31" s="165"/>
      <c r="L31" s="165"/>
      <c r="M31" s="165"/>
      <c r="N31" s="165"/>
      <c r="O31" s="165"/>
      <c r="P31" s="165"/>
      <c r="Q31" s="165"/>
      <c r="R31" s="165"/>
      <c r="S31" s="165"/>
      <c r="T31" s="165"/>
      <c r="U31" s="165"/>
      <c r="V31" s="165"/>
      <c r="W31" s="165" t="s">
        <v>1538</v>
      </c>
      <c r="X31" s="165"/>
      <c r="Y31" s="165"/>
      <c r="Z31" s="165"/>
      <c r="AA31" s="166" t="s">
        <v>1674</v>
      </c>
      <c r="AB31" s="166" t="s">
        <v>1674</v>
      </c>
      <c r="AC31" s="166">
        <v>10</v>
      </c>
      <c r="AD31" s="166">
        <v>10</v>
      </c>
      <c r="AE31" s="166" t="s">
        <v>1675</v>
      </c>
      <c r="AF31" s="166" t="s">
        <v>1675</v>
      </c>
      <c r="AG31" s="166" t="s">
        <v>1676</v>
      </c>
      <c r="AH31" s="167" t="s">
        <v>1698</v>
      </c>
      <c r="AI31" s="167" t="s">
        <v>1699</v>
      </c>
      <c r="AJ31" s="167" t="s">
        <v>1700</v>
      </c>
      <c r="AK31" s="168" t="s">
        <v>1701</v>
      </c>
      <c r="AL31" s="168" t="s">
        <v>1732</v>
      </c>
      <c r="AM31" s="169"/>
      <c r="AN31" s="168" t="s">
        <v>1705</v>
      </c>
      <c r="AO31" s="168" t="s">
        <v>1706</v>
      </c>
    </row>
    <row r="32" spans="1:43" ht="48" x14ac:dyDescent="0.2">
      <c r="A32" s="121"/>
      <c r="B32" s="165"/>
      <c r="C32" s="81" t="s">
        <v>974</v>
      </c>
      <c r="D32" s="166" t="s">
        <v>972</v>
      </c>
      <c r="E32" s="165"/>
      <c r="F32" s="165"/>
      <c r="G32" s="165"/>
      <c r="H32" s="165"/>
      <c r="I32" s="165"/>
      <c r="J32" s="166" t="s">
        <v>1179</v>
      </c>
      <c r="K32" s="165"/>
      <c r="L32" s="165"/>
      <c r="M32" s="165"/>
      <c r="N32" s="165"/>
      <c r="O32" s="165"/>
      <c r="P32" s="165"/>
      <c r="Q32" s="165"/>
      <c r="R32" s="165"/>
      <c r="S32" s="165"/>
      <c r="T32" s="165"/>
      <c r="U32" s="165"/>
      <c r="V32" s="165"/>
      <c r="W32" s="165" t="s">
        <v>1538</v>
      </c>
      <c r="X32" s="165"/>
      <c r="Y32" s="165"/>
      <c r="Z32" s="165"/>
      <c r="AA32" s="169" t="s">
        <v>1677</v>
      </c>
      <c r="AB32" s="169" t="s">
        <v>1677</v>
      </c>
      <c r="AC32" s="166">
        <v>4</v>
      </c>
      <c r="AD32" s="166">
        <v>4</v>
      </c>
      <c r="AE32" s="166" t="s">
        <v>1678</v>
      </c>
      <c r="AF32" s="166" t="s">
        <v>1678</v>
      </c>
      <c r="AG32" s="169" t="s">
        <v>1687</v>
      </c>
      <c r="AH32" s="167" t="s">
        <v>1709</v>
      </c>
      <c r="AI32" s="167" t="s">
        <v>1710</v>
      </c>
      <c r="AJ32" s="167" t="s">
        <v>1711</v>
      </c>
      <c r="AK32" s="168" t="s">
        <v>1712</v>
      </c>
      <c r="AL32" s="168" t="s">
        <v>1731</v>
      </c>
      <c r="AM32" s="168"/>
      <c r="AN32" s="168" t="s">
        <v>1714</v>
      </c>
      <c r="AO32" s="168" t="s">
        <v>1715</v>
      </c>
    </row>
    <row r="33" spans="1:41" ht="48" x14ac:dyDescent="0.2">
      <c r="A33" s="170" t="s">
        <v>976</v>
      </c>
      <c r="B33" s="171"/>
      <c r="C33" s="81" t="s">
        <v>974</v>
      </c>
      <c r="D33" s="172" t="s">
        <v>972</v>
      </c>
      <c r="E33" s="171"/>
      <c r="F33" s="171"/>
      <c r="G33" s="171"/>
      <c r="H33" s="171"/>
      <c r="I33" s="171"/>
      <c r="J33" s="172" t="s">
        <v>983</v>
      </c>
      <c r="K33" s="171"/>
      <c r="L33" s="171"/>
      <c r="M33" s="171"/>
      <c r="N33" s="171"/>
      <c r="O33" s="171"/>
      <c r="P33" s="171"/>
      <c r="Q33" s="171"/>
      <c r="R33" s="171"/>
      <c r="S33" s="171"/>
      <c r="T33" s="171"/>
      <c r="U33" s="171"/>
      <c r="V33" s="171"/>
      <c r="W33" s="171" t="s">
        <v>1538</v>
      </c>
      <c r="X33" s="171"/>
      <c r="Y33" s="171"/>
      <c r="Z33" s="171"/>
      <c r="AA33" s="172" t="s">
        <v>1674</v>
      </c>
      <c r="AB33" s="172" t="s">
        <v>1674</v>
      </c>
      <c r="AC33" s="172">
        <v>10</v>
      </c>
      <c r="AD33" s="172">
        <v>10</v>
      </c>
      <c r="AE33" s="172" t="s">
        <v>1675</v>
      </c>
      <c r="AF33" s="172" t="s">
        <v>1675</v>
      </c>
      <c r="AG33" s="172" t="s">
        <v>1676</v>
      </c>
      <c r="AH33" s="173" t="s">
        <v>1707</v>
      </c>
      <c r="AI33" s="173" t="s">
        <v>1708</v>
      </c>
      <c r="AJ33" s="173" t="s">
        <v>1700</v>
      </c>
      <c r="AK33" s="174" t="s">
        <v>1701</v>
      </c>
      <c r="AL33" s="174" t="s">
        <v>1732</v>
      </c>
      <c r="AM33" s="174"/>
      <c r="AN33" s="174" t="s">
        <v>1705</v>
      </c>
      <c r="AO33" s="174" t="s">
        <v>1706</v>
      </c>
    </row>
    <row r="34" spans="1:41" ht="48" x14ac:dyDescent="0.2">
      <c r="A34" s="170" t="s">
        <v>976</v>
      </c>
      <c r="B34" s="171"/>
      <c r="C34" s="81" t="s">
        <v>974</v>
      </c>
      <c r="D34" s="172" t="s">
        <v>972</v>
      </c>
      <c r="E34" s="171"/>
      <c r="F34" s="171"/>
      <c r="G34" s="171"/>
      <c r="H34" s="171"/>
      <c r="I34" s="171"/>
      <c r="J34" s="172" t="s">
        <v>983</v>
      </c>
      <c r="K34" s="171"/>
      <c r="L34" s="171"/>
      <c r="M34" s="171"/>
      <c r="N34" s="171"/>
      <c r="O34" s="171"/>
      <c r="P34" s="171"/>
      <c r="Q34" s="171"/>
      <c r="R34" s="171"/>
      <c r="S34" s="171"/>
      <c r="T34" s="171"/>
      <c r="U34" s="171"/>
      <c r="V34" s="171"/>
      <c r="W34" s="171"/>
      <c r="X34" s="171"/>
      <c r="Y34" s="171"/>
      <c r="Z34" s="171"/>
      <c r="AA34" s="172" t="s">
        <v>1674</v>
      </c>
      <c r="AB34" s="172" t="s">
        <v>1674</v>
      </c>
      <c r="AC34" s="172">
        <v>10</v>
      </c>
      <c r="AD34" s="172">
        <v>10</v>
      </c>
      <c r="AE34" s="172" t="s">
        <v>1675</v>
      </c>
      <c r="AF34" s="172" t="s">
        <v>1675</v>
      </c>
      <c r="AG34" s="172" t="s">
        <v>1676</v>
      </c>
      <c r="AH34" s="173" t="s">
        <v>1707</v>
      </c>
      <c r="AI34" s="173" t="s">
        <v>1708</v>
      </c>
      <c r="AJ34" s="173" t="s">
        <v>1700</v>
      </c>
      <c r="AK34" s="174" t="s">
        <v>1701</v>
      </c>
      <c r="AL34" s="174" t="s">
        <v>1702</v>
      </c>
      <c r="AM34" s="174"/>
      <c r="AN34" s="174" t="s">
        <v>1705</v>
      </c>
      <c r="AO34" s="174" t="s">
        <v>1706</v>
      </c>
    </row>
    <row r="35" spans="1:41" x14ac:dyDescent="0.2">
      <c r="A35" s="169"/>
      <c r="B35" s="169"/>
      <c r="C35" s="169"/>
      <c r="D35" s="169"/>
      <c r="E35" s="169"/>
      <c r="F35" s="169"/>
      <c r="G35" s="169"/>
      <c r="H35" s="169"/>
      <c r="I35" s="169"/>
      <c r="J35" s="169"/>
      <c r="K35" s="169"/>
      <c r="L35" s="169"/>
      <c r="M35" s="169"/>
      <c r="N35" s="169"/>
      <c r="O35" s="169"/>
      <c r="P35" s="169"/>
      <c r="Q35" s="169"/>
      <c r="R35" s="169"/>
      <c r="S35" s="169"/>
      <c r="T35" s="169"/>
      <c r="U35" s="169"/>
      <c r="V35" s="169"/>
      <c r="W35" s="169"/>
      <c r="X35" s="169"/>
      <c r="Y35" s="169"/>
      <c r="Z35" s="169"/>
      <c r="AA35" s="169"/>
      <c r="AB35" s="169"/>
      <c r="AC35" s="169"/>
      <c r="AD35" s="169"/>
      <c r="AE35" s="169"/>
      <c r="AF35" s="169"/>
      <c r="AG35" s="169"/>
      <c r="AH35" s="167"/>
      <c r="AI35" s="167"/>
      <c r="AJ35" s="167"/>
      <c r="AK35" s="167"/>
      <c r="AL35" s="167"/>
      <c r="AM35" s="167"/>
      <c r="AN35" s="167"/>
      <c r="AO35" s="167"/>
    </row>
    <row r="36" spans="1:41" ht="48" x14ac:dyDescent="0.2">
      <c r="A36" s="81" t="s">
        <v>979</v>
      </c>
      <c r="B36" s="171"/>
      <c r="C36" s="81" t="s">
        <v>974</v>
      </c>
      <c r="D36" s="172" t="s">
        <v>972</v>
      </c>
      <c r="E36" s="171"/>
      <c r="F36" s="171"/>
      <c r="G36" s="171"/>
      <c r="H36" s="171"/>
      <c r="I36" s="171"/>
      <c r="J36" s="172" t="s">
        <v>983</v>
      </c>
      <c r="K36" s="171"/>
      <c r="L36" s="171"/>
      <c r="M36" s="171"/>
      <c r="N36" s="171"/>
      <c r="O36" s="171"/>
      <c r="P36" s="171"/>
      <c r="Q36" s="171"/>
      <c r="R36" s="171"/>
      <c r="S36" s="171"/>
      <c r="T36" s="171"/>
      <c r="U36" s="171"/>
      <c r="V36" s="171"/>
      <c r="W36" s="171" t="s">
        <v>1538</v>
      </c>
      <c r="X36" s="171"/>
      <c r="Y36" s="171"/>
      <c r="Z36" s="171"/>
      <c r="AA36" s="172" t="s">
        <v>1674</v>
      </c>
      <c r="AB36" s="172" t="s">
        <v>1674</v>
      </c>
      <c r="AC36" s="172">
        <v>10</v>
      </c>
      <c r="AD36" s="172">
        <v>10</v>
      </c>
      <c r="AE36" s="172" t="s">
        <v>1675</v>
      </c>
      <c r="AF36" s="172" t="s">
        <v>1675</v>
      </c>
      <c r="AG36" s="172" t="s">
        <v>1676</v>
      </c>
      <c r="AH36" s="173" t="s">
        <v>1707</v>
      </c>
      <c r="AI36" s="173" t="s">
        <v>1708</v>
      </c>
      <c r="AJ36" s="173" t="s">
        <v>1700</v>
      </c>
      <c r="AK36" s="174" t="s">
        <v>1701</v>
      </c>
      <c r="AL36" s="174" t="s">
        <v>1732</v>
      </c>
      <c r="AM36" s="174"/>
      <c r="AN36" s="174" t="s">
        <v>1705</v>
      </c>
      <c r="AO36" s="174" t="s">
        <v>1706</v>
      </c>
    </row>
    <row r="37" spans="1:41" ht="48" x14ac:dyDescent="0.2">
      <c r="A37" s="81" t="s">
        <v>979</v>
      </c>
      <c r="B37" s="171"/>
      <c r="C37" s="81" t="s">
        <v>974</v>
      </c>
      <c r="D37" s="172" t="s">
        <v>972</v>
      </c>
      <c r="E37" s="171"/>
      <c r="F37" s="171"/>
      <c r="G37" s="171"/>
      <c r="H37" s="171"/>
      <c r="I37" s="171"/>
      <c r="J37" s="172" t="s">
        <v>983</v>
      </c>
      <c r="K37" s="171"/>
      <c r="L37" s="171"/>
      <c r="M37" s="171"/>
      <c r="N37" s="171"/>
      <c r="O37" s="171"/>
      <c r="P37" s="171"/>
      <c r="Q37" s="171"/>
      <c r="R37" s="171"/>
      <c r="S37" s="171"/>
      <c r="T37" s="171"/>
      <c r="U37" s="171"/>
      <c r="V37" s="171"/>
      <c r="W37" s="171"/>
      <c r="X37" s="171"/>
      <c r="Y37" s="171"/>
      <c r="Z37" s="171"/>
      <c r="AA37" s="172" t="s">
        <v>1674</v>
      </c>
      <c r="AB37" s="172" t="s">
        <v>1674</v>
      </c>
      <c r="AC37" s="172">
        <v>10</v>
      </c>
      <c r="AD37" s="172">
        <v>10</v>
      </c>
      <c r="AE37" s="172" t="s">
        <v>1675</v>
      </c>
      <c r="AF37" s="172" t="s">
        <v>1675</v>
      </c>
      <c r="AG37" s="172" t="s">
        <v>1676</v>
      </c>
      <c r="AH37" s="173" t="s">
        <v>1707</v>
      </c>
      <c r="AI37" s="173" t="s">
        <v>1708</v>
      </c>
      <c r="AJ37" s="173" t="s">
        <v>1700</v>
      </c>
      <c r="AK37" s="174" t="s">
        <v>1701</v>
      </c>
      <c r="AL37" s="174" t="s">
        <v>1702</v>
      </c>
      <c r="AM37" s="174"/>
      <c r="AN37" s="174" t="s">
        <v>1705</v>
      </c>
      <c r="AO37" s="174" t="s">
        <v>1706</v>
      </c>
    </row>
    <row r="38" spans="1:41" x14ac:dyDescent="0.2">
      <c r="A38" s="169"/>
      <c r="B38" s="169"/>
      <c r="C38" s="169"/>
      <c r="D38" s="169"/>
      <c r="E38" s="169"/>
      <c r="F38" s="169"/>
      <c r="G38" s="169"/>
      <c r="H38" s="169"/>
      <c r="I38" s="169"/>
      <c r="J38" s="169"/>
      <c r="K38" s="169"/>
      <c r="L38" s="169"/>
      <c r="M38" s="169"/>
      <c r="N38" s="169"/>
      <c r="O38" s="169"/>
      <c r="P38" s="169"/>
      <c r="Q38" s="169"/>
      <c r="R38" s="169"/>
      <c r="S38" s="169"/>
      <c r="T38" s="169"/>
      <c r="U38" s="169"/>
      <c r="V38" s="169"/>
      <c r="W38" s="169"/>
      <c r="X38" s="169"/>
      <c r="Y38" s="169"/>
      <c r="Z38" s="169"/>
      <c r="AA38" s="169"/>
      <c r="AB38" s="169"/>
      <c r="AC38" s="169"/>
      <c r="AD38" s="169"/>
      <c r="AE38" s="169"/>
      <c r="AF38" s="169"/>
      <c r="AG38" s="169"/>
      <c r="AH38" s="167"/>
      <c r="AI38" s="167"/>
      <c r="AJ38" s="167"/>
      <c r="AK38" s="167"/>
      <c r="AL38" s="167"/>
      <c r="AM38" s="167"/>
      <c r="AN38" s="167"/>
      <c r="AO38" s="167"/>
    </row>
    <row r="39" spans="1:41" ht="48" x14ac:dyDescent="0.2">
      <c r="A39" s="81" t="s">
        <v>977</v>
      </c>
      <c r="B39" s="171"/>
      <c r="C39" s="81" t="s">
        <v>974</v>
      </c>
      <c r="D39" s="172" t="s">
        <v>972</v>
      </c>
      <c r="E39" s="171"/>
      <c r="F39" s="171"/>
      <c r="G39" s="171"/>
      <c r="H39" s="171"/>
      <c r="I39" s="171"/>
      <c r="J39" s="172" t="s">
        <v>983</v>
      </c>
      <c r="K39" s="171"/>
      <c r="L39" s="171"/>
      <c r="M39" s="171"/>
      <c r="N39" s="171"/>
      <c r="O39" s="171"/>
      <c r="P39" s="171"/>
      <c r="Q39" s="171"/>
      <c r="R39" s="171"/>
      <c r="S39" s="171"/>
      <c r="T39" s="171"/>
      <c r="U39" s="171"/>
      <c r="V39" s="171"/>
      <c r="W39" s="171" t="s">
        <v>1538</v>
      </c>
      <c r="X39" s="171"/>
      <c r="Y39" s="171"/>
      <c r="Z39" s="171"/>
      <c r="AA39" s="172" t="s">
        <v>1674</v>
      </c>
      <c r="AB39" s="172" t="s">
        <v>1674</v>
      </c>
      <c r="AC39" s="172">
        <v>10</v>
      </c>
      <c r="AD39" s="172">
        <v>10</v>
      </c>
      <c r="AE39" s="172" t="s">
        <v>1675</v>
      </c>
      <c r="AF39" s="172" t="s">
        <v>1675</v>
      </c>
      <c r="AG39" s="172" t="s">
        <v>1676</v>
      </c>
      <c r="AH39" s="173" t="s">
        <v>1707</v>
      </c>
      <c r="AI39" s="173" t="s">
        <v>1708</v>
      </c>
      <c r="AJ39" s="173" t="s">
        <v>1700</v>
      </c>
      <c r="AK39" s="174" t="s">
        <v>1701</v>
      </c>
      <c r="AL39" s="174" t="s">
        <v>1732</v>
      </c>
      <c r="AM39" s="174"/>
      <c r="AN39" s="174" t="s">
        <v>1705</v>
      </c>
      <c r="AO39" s="174" t="s">
        <v>1706</v>
      </c>
    </row>
    <row r="40" spans="1:41" ht="48" x14ac:dyDescent="0.2">
      <c r="A40" s="81" t="s">
        <v>977</v>
      </c>
      <c r="B40" s="171"/>
      <c r="C40" s="81" t="s">
        <v>974</v>
      </c>
      <c r="D40" s="172" t="s">
        <v>972</v>
      </c>
      <c r="E40" s="171"/>
      <c r="F40" s="171"/>
      <c r="G40" s="171"/>
      <c r="H40" s="171"/>
      <c r="I40" s="171"/>
      <c r="J40" s="172" t="s">
        <v>983</v>
      </c>
      <c r="K40" s="171"/>
      <c r="L40" s="171"/>
      <c r="M40" s="171"/>
      <c r="N40" s="171"/>
      <c r="O40" s="171"/>
      <c r="P40" s="171"/>
      <c r="Q40" s="171"/>
      <c r="R40" s="171"/>
      <c r="S40" s="171"/>
      <c r="T40" s="171"/>
      <c r="U40" s="171"/>
      <c r="V40" s="171"/>
      <c r="W40" s="171"/>
      <c r="X40" s="171"/>
      <c r="Y40" s="171"/>
      <c r="Z40" s="171"/>
      <c r="AA40" s="172" t="s">
        <v>1674</v>
      </c>
      <c r="AB40" s="172" t="s">
        <v>1674</v>
      </c>
      <c r="AC40" s="172">
        <v>10</v>
      </c>
      <c r="AD40" s="172">
        <v>10</v>
      </c>
      <c r="AE40" s="172" t="s">
        <v>1675</v>
      </c>
      <c r="AF40" s="172" t="s">
        <v>1675</v>
      </c>
      <c r="AG40" s="172" t="s">
        <v>1676</v>
      </c>
      <c r="AH40" s="173" t="s">
        <v>1707</v>
      </c>
      <c r="AI40" s="173" t="s">
        <v>1708</v>
      </c>
      <c r="AJ40" s="173" t="s">
        <v>1700</v>
      </c>
      <c r="AK40" s="174" t="s">
        <v>1701</v>
      </c>
      <c r="AL40" s="174" t="s">
        <v>1702</v>
      </c>
      <c r="AM40" s="174"/>
      <c r="AN40" s="174" t="s">
        <v>1705</v>
      </c>
      <c r="AO40" s="174" t="s">
        <v>1706</v>
      </c>
    </row>
    <row r="41" spans="1:41" x14ac:dyDescent="0.2">
      <c r="A41" s="169"/>
      <c r="B41" s="169"/>
      <c r="C41" s="169"/>
      <c r="D41" s="169"/>
      <c r="E41" s="169"/>
      <c r="F41" s="169"/>
      <c r="G41" s="169"/>
      <c r="H41" s="169"/>
      <c r="I41" s="169"/>
      <c r="J41" s="169"/>
      <c r="K41" s="169"/>
      <c r="L41" s="169"/>
      <c r="M41" s="169"/>
      <c r="N41" s="169"/>
      <c r="O41" s="169"/>
      <c r="P41" s="169"/>
      <c r="Q41" s="169"/>
      <c r="R41" s="169"/>
      <c r="S41" s="169"/>
      <c r="T41" s="169"/>
      <c r="U41" s="169"/>
      <c r="V41" s="169"/>
      <c r="W41" s="169"/>
      <c r="X41" s="169"/>
      <c r="Y41" s="169"/>
      <c r="Z41" s="169"/>
      <c r="AA41" s="169"/>
      <c r="AB41" s="169"/>
      <c r="AC41" s="169"/>
      <c r="AD41" s="169"/>
      <c r="AE41" s="169"/>
      <c r="AF41" s="169"/>
      <c r="AG41" s="169"/>
      <c r="AH41" s="167"/>
      <c r="AI41" s="167"/>
      <c r="AJ41" s="167"/>
      <c r="AK41" s="167"/>
      <c r="AL41" s="167"/>
      <c r="AM41" s="167"/>
      <c r="AN41" s="167"/>
      <c r="AO41" s="167"/>
    </row>
    <row r="42" spans="1:41" ht="48" x14ac:dyDescent="0.2">
      <c r="A42" s="81" t="s">
        <v>978</v>
      </c>
      <c r="B42" s="171"/>
      <c r="C42" s="81" t="s">
        <v>974</v>
      </c>
      <c r="D42" s="172" t="s">
        <v>972</v>
      </c>
      <c r="E42" s="171"/>
      <c r="F42" s="171"/>
      <c r="G42" s="171"/>
      <c r="H42" s="171"/>
      <c r="I42" s="171"/>
      <c r="J42" s="172" t="s">
        <v>983</v>
      </c>
      <c r="K42" s="171"/>
      <c r="L42" s="171"/>
      <c r="M42" s="171"/>
      <c r="N42" s="171"/>
      <c r="O42" s="171"/>
      <c r="P42" s="171"/>
      <c r="Q42" s="171"/>
      <c r="R42" s="171"/>
      <c r="S42" s="171"/>
      <c r="T42" s="171"/>
      <c r="U42" s="171"/>
      <c r="V42" s="171"/>
      <c r="W42" s="171" t="s">
        <v>1538</v>
      </c>
      <c r="X42" s="171"/>
      <c r="Y42" s="171"/>
      <c r="Z42" s="171"/>
      <c r="AA42" s="172" t="s">
        <v>1674</v>
      </c>
      <c r="AB42" s="172" t="s">
        <v>1674</v>
      </c>
      <c r="AC42" s="172">
        <v>10</v>
      </c>
      <c r="AD42" s="172">
        <v>10</v>
      </c>
      <c r="AE42" s="172" t="s">
        <v>1675</v>
      </c>
      <c r="AF42" s="172" t="s">
        <v>1675</v>
      </c>
      <c r="AG42" s="172" t="s">
        <v>1676</v>
      </c>
      <c r="AH42" s="173" t="s">
        <v>1707</v>
      </c>
      <c r="AI42" s="173" t="s">
        <v>1708</v>
      </c>
      <c r="AJ42" s="173" t="s">
        <v>1700</v>
      </c>
      <c r="AK42" s="174" t="s">
        <v>1701</v>
      </c>
      <c r="AL42" s="174" t="s">
        <v>1732</v>
      </c>
      <c r="AM42" s="174"/>
      <c r="AN42" s="174" t="s">
        <v>1705</v>
      </c>
      <c r="AO42" s="174" t="s">
        <v>1706</v>
      </c>
    </row>
    <row r="43" spans="1:41" ht="48" x14ac:dyDescent="0.2">
      <c r="A43" s="81" t="s">
        <v>978</v>
      </c>
      <c r="B43" s="171"/>
      <c r="C43" s="81" t="s">
        <v>974</v>
      </c>
      <c r="D43" s="172" t="s">
        <v>972</v>
      </c>
      <c r="E43" s="171"/>
      <c r="F43" s="171"/>
      <c r="G43" s="171"/>
      <c r="H43" s="171"/>
      <c r="I43" s="171"/>
      <c r="J43" s="172" t="s">
        <v>983</v>
      </c>
      <c r="K43" s="171"/>
      <c r="L43" s="171"/>
      <c r="M43" s="171"/>
      <c r="N43" s="171"/>
      <c r="O43" s="171"/>
      <c r="P43" s="171"/>
      <c r="Q43" s="171"/>
      <c r="R43" s="171"/>
      <c r="S43" s="171"/>
      <c r="T43" s="171"/>
      <c r="U43" s="171"/>
      <c r="V43" s="171"/>
      <c r="W43" s="171"/>
      <c r="X43" s="171"/>
      <c r="Y43" s="171"/>
      <c r="Z43" s="171"/>
      <c r="AA43" s="172" t="s">
        <v>1674</v>
      </c>
      <c r="AB43" s="172" t="s">
        <v>1674</v>
      </c>
      <c r="AC43" s="172">
        <v>10</v>
      </c>
      <c r="AD43" s="172">
        <v>10</v>
      </c>
      <c r="AE43" s="172" t="s">
        <v>1675</v>
      </c>
      <c r="AF43" s="172" t="s">
        <v>1675</v>
      </c>
      <c r="AG43" s="172" t="s">
        <v>1676</v>
      </c>
      <c r="AH43" s="173" t="s">
        <v>1707</v>
      </c>
      <c r="AI43" s="173" t="s">
        <v>1708</v>
      </c>
      <c r="AJ43" s="173" t="s">
        <v>1700</v>
      </c>
      <c r="AK43" s="174" t="s">
        <v>1701</v>
      </c>
      <c r="AL43" s="174" t="s">
        <v>1702</v>
      </c>
      <c r="AM43" s="174"/>
      <c r="AN43" s="174" t="s">
        <v>1705</v>
      </c>
      <c r="AO43" s="174" t="s">
        <v>1706</v>
      </c>
    </row>
    <row r="44" spans="1:41" x14ac:dyDescent="0.2">
      <c r="A44" s="169"/>
      <c r="B44" s="169"/>
      <c r="C44" s="169"/>
      <c r="D44" s="169"/>
      <c r="E44" s="169"/>
      <c r="F44" s="169"/>
      <c r="G44" s="169"/>
      <c r="H44" s="169"/>
      <c r="I44" s="169"/>
      <c r="J44" s="169"/>
      <c r="K44" s="169"/>
      <c r="L44" s="169"/>
      <c r="M44" s="169"/>
      <c r="N44" s="169"/>
      <c r="O44" s="169"/>
      <c r="P44" s="169"/>
      <c r="Q44" s="169"/>
      <c r="R44" s="169"/>
      <c r="S44" s="169"/>
      <c r="T44" s="169"/>
      <c r="U44" s="169"/>
      <c r="V44" s="169"/>
      <c r="W44" s="169"/>
      <c r="X44" s="169"/>
      <c r="Y44" s="169"/>
      <c r="Z44" s="169"/>
      <c r="AA44" s="169"/>
      <c r="AB44" s="169"/>
      <c r="AC44" s="169"/>
      <c r="AD44" s="169"/>
      <c r="AE44" s="169"/>
      <c r="AF44" s="169"/>
      <c r="AG44" s="169"/>
      <c r="AH44" s="169"/>
      <c r="AI44" s="169"/>
      <c r="AJ44" s="169"/>
      <c r="AK44" s="169"/>
      <c r="AL44" s="169"/>
      <c r="AM44" s="169"/>
      <c r="AN44" s="169"/>
      <c r="AO44" s="169"/>
    </row>
    <row r="45" spans="1:41" x14ac:dyDescent="0.2">
      <c r="A45" s="121"/>
      <c r="B45" s="165"/>
      <c r="C45" s="81" t="s">
        <v>975</v>
      </c>
      <c r="D45" s="166" t="s">
        <v>972</v>
      </c>
      <c r="E45" s="165"/>
      <c r="F45" s="165"/>
      <c r="G45" s="165"/>
      <c r="H45" s="165"/>
      <c r="I45" s="165"/>
      <c r="J45" s="166" t="s">
        <v>983</v>
      </c>
      <c r="K45" s="165"/>
      <c r="L45" s="165"/>
      <c r="M45" s="165"/>
      <c r="N45" s="165"/>
      <c r="O45" s="165"/>
      <c r="P45" s="165"/>
      <c r="Q45" s="165"/>
      <c r="R45" s="165"/>
      <c r="S45" s="165"/>
      <c r="T45" s="165"/>
      <c r="U45" s="165"/>
      <c r="V45" s="165"/>
      <c r="W45" s="165"/>
      <c r="X45" s="165"/>
      <c r="Y45" s="165"/>
      <c r="Z45" s="165"/>
      <c r="AA45" s="166" t="s">
        <v>1674</v>
      </c>
      <c r="AB45" s="166" t="s">
        <v>1674</v>
      </c>
      <c r="AC45" s="166">
        <v>10</v>
      </c>
      <c r="AD45" s="166">
        <v>10</v>
      </c>
      <c r="AE45" s="166" t="s">
        <v>1675</v>
      </c>
      <c r="AF45" s="166" t="s">
        <v>1675</v>
      </c>
      <c r="AG45" s="166" t="s">
        <v>1676</v>
      </c>
      <c r="AH45" s="167" t="s">
        <v>1698</v>
      </c>
      <c r="AI45" s="167" t="s">
        <v>1699</v>
      </c>
      <c r="AJ45" s="167" t="s">
        <v>1700</v>
      </c>
      <c r="AK45" s="168" t="s">
        <v>1701</v>
      </c>
      <c r="AL45" s="168" t="s">
        <v>1702</v>
      </c>
      <c r="AM45" s="169"/>
      <c r="AN45" s="168" t="s">
        <v>1705</v>
      </c>
      <c r="AO45" s="168" t="s">
        <v>1706</v>
      </c>
    </row>
    <row r="46" spans="1:41" x14ac:dyDescent="0.2">
      <c r="A46" s="121"/>
      <c r="B46" s="165"/>
      <c r="C46" s="81" t="s">
        <v>975</v>
      </c>
      <c r="D46" s="166" t="s">
        <v>972</v>
      </c>
      <c r="E46" s="165"/>
      <c r="F46" s="165"/>
      <c r="G46" s="165"/>
      <c r="H46" s="165"/>
      <c r="I46" s="165"/>
      <c r="J46" s="166" t="s">
        <v>1179</v>
      </c>
      <c r="K46" s="165"/>
      <c r="L46" s="165"/>
      <c r="M46" s="165"/>
      <c r="N46" s="165"/>
      <c r="O46" s="165"/>
      <c r="P46" s="165"/>
      <c r="Q46" s="165"/>
      <c r="R46" s="165"/>
      <c r="S46" s="165"/>
      <c r="T46" s="165"/>
      <c r="U46" s="165"/>
      <c r="V46" s="165"/>
      <c r="W46" s="165"/>
      <c r="X46" s="165"/>
      <c r="Y46" s="165"/>
      <c r="Z46" s="165"/>
      <c r="AA46" s="169" t="s">
        <v>1677</v>
      </c>
      <c r="AB46" s="169" t="s">
        <v>1677</v>
      </c>
      <c r="AC46" s="166">
        <v>4</v>
      </c>
      <c r="AD46" s="166">
        <v>4</v>
      </c>
      <c r="AE46" s="166" t="s">
        <v>1678</v>
      </c>
      <c r="AF46" s="166" t="s">
        <v>1678</v>
      </c>
      <c r="AG46" s="169" t="s">
        <v>1687</v>
      </c>
      <c r="AH46" s="167" t="s">
        <v>1709</v>
      </c>
      <c r="AI46" s="167" t="s">
        <v>1710</v>
      </c>
      <c r="AJ46" s="167" t="s">
        <v>1711</v>
      </c>
      <c r="AK46" s="168" t="s">
        <v>1712</v>
      </c>
      <c r="AL46" s="168" t="s">
        <v>1713</v>
      </c>
      <c r="AM46" s="168"/>
      <c r="AN46" s="168" t="s">
        <v>1714</v>
      </c>
      <c r="AO46" s="168" t="s">
        <v>1715</v>
      </c>
    </row>
    <row r="47" spans="1:41" x14ac:dyDescent="0.2">
      <c r="A47" s="121"/>
      <c r="B47" s="165"/>
      <c r="C47" s="81" t="s">
        <v>975</v>
      </c>
      <c r="D47" s="166" t="s">
        <v>973</v>
      </c>
      <c r="E47" s="165"/>
      <c r="F47" s="165"/>
      <c r="G47" s="165"/>
      <c r="H47" s="165"/>
      <c r="I47" s="165"/>
      <c r="J47" s="166" t="s">
        <v>983</v>
      </c>
      <c r="K47" s="165"/>
      <c r="L47" s="165"/>
      <c r="M47" s="165"/>
      <c r="N47" s="165"/>
      <c r="O47" s="165"/>
      <c r="P47" s="165"/>
      <c r="Q47" s="165"/>
      <c r="R47" s="165"/>
      <c r="S47" s="165"/>
      <c r="T47" s="165"/>
      <c r="U47" s="165"/>
      <c r="V47" s="165"/>
      <c r="W47" s="165"/>
      <c r="X47" s="165"/>
      <c r="Y47" s="165"/>
      <c r="Z47" s="165"/>
      <c r="AA47" s="166" t="s">
        <v>1674</v>
      </c>
      <c r="AB47" s="166" t="s">
        <v>1674</v>
      </c>
      <c r="AC47" s="166">
        <v>10</v>
      </c>
      <c r="AD47" s="166">
        <v>10</v>
      </c>
      <c r="AE47" s="166" t="s">
        <v>1675</v>
      </c>
      <c r="AF47" s="166" t="s">
        <v>1675</v>
      </c>
      <c r="AG47" s="166" t="s">
        <v>1688</v>
      </c>
      <c r="AH47" s="167" t="s">
        <v>1719</v>
      </c>
      <c r="AI47" s="167" t="s">
        <v>1720</v>
      </c>
      <c r="AJ47" s="167" t="s">
        <v>1721</v>
      </c>
      <c r="AK47" s="168" t="s">
        <v>1722</v>
      </c>
      <c r="AL47" s="168" t="s">
        <v>1717</v>
      </c>
      <c r="AM47" s="168" t="s">
        <v>1724</v>
      </c>
      <c r="AN47" s="168" t="s">
        <v>1723</v>
      </c>
      <c r="AO47" s="168" t="s">
        <v>1706</v>
      </c>
    </row>
    <row r="48" spans="1:41" x14ac:dyDescent="0.2">
      <c r="A48" s="121"/>
      <c r="B48" s="165"/>
      <c r="C48" s="81" t="s">
        <v>975</v>
      </c>
      <c r="D48" s="166" t="s">
        <v>973</v>
      </c>
      <c r="E48" s="165"/>
      <c r="F48" s="165"/>
      <c r="G48" s="165"/>
      <c r="H48" s="165"/>
      <c r="I48" s="165"/>
      <c r="J48" s="166" t="s">
        <v>1179</v>
      </c>
      <c r="K48" s="165"/>
      <c r="L48" s="165"/>
      <c r="M48" s="165"/>
      <c r="N48" s="165"/>
      <c r="O48" s="165"/>
      <c r="P48" s="165"/>
      <c r="Q48" s="165"/>
      <c r="R48" s="165"/>
      <c r="S48" s="165"/>
      <c r="T48" s="165"/>
      <c r="U48" s="165"/>
      <c r="V48" s="165"/>
      <c r="W48" s="165"/>
      <c r="X48" s="165"/>
      <c r="Y48" s="165"/>
      <c r="Z48" s="165"/>
      <c r="AA48" s="169" t="s">
        <v>1677</v>
      </c>
      <c r="AB48" s="169" t="s">
        <v>1677</v>
      </c>
      <c r="AC48" s="166">
        <v>4</v>
      </c>
      <c r="AD48" s="166">
        <v>4</v>
      </c>
      <c r="AE48" s="166" t="s">
        <v>1678</v>
      </c>
      <c r="AF48" s="166" t="s">
        <v>1678</v>
      </c>
      <c r="AG48" s="169" t="s">
        <v>1689</v>
      </c>
      <c r="AH48" s="167" t="s">
        <v>1710</v>
      </c>
      <c r="AI48" s="167" t="s">
        <v>1710</v>
      </c>
      <c r="AJ48" s="167" t="s">
        <v>1716</v>
      </c>
      <c r="AK48" s="168" t="s">
        <v>1712</v>
      </c>
      <c r="AL48" s="168" t="s">
        <v>1717</v>
      </c>
      <c r="AM48" s="168" t="s">
        <v>1725</v>
      </c>
      <c r="AN48" s="168" t="s">
        <v>1718</v>
      </c>
      <c r="AO48" s="168" t="s">
        <v>1715</v>
      </c>
    </row>
    <row r="49" spans="1:41" x14ac:dyDescent="0.2">
      <c r="A49" s="169"/>
      <c r="B49" s="169"/>
      <c r="C49" s="81" t="s">
        <v>975</v>
      </c>
      <c r="D49" s="169"/>
      <c r="E49" s="169"/>
      <c r="F49" s="169"/>
      <c r="G49" s="169"/>
      <c r="H49" s="169"/>
      <c r="I49" s="169"/>
      <c r="J49" s="169"/>
      <c r="K49" s="169"/>
      <c r="L49" s="169"/>
      <c r="M49" s="169"/>
      <c r="N49" s="169"/>
      <c r="O49" s="169"/>
      <c r="P49" s="169"/>
      <c r="Q49" s="169"/>
      <c r="R49" s="169"/>
      <c r="S49" s="169"/>
      <c r="T49" s="169"/>
      <c r="U49" s="169"/>
      <c r="V49" s="169"/>
      <c r="W49" s="169"/>
      <c r="X49" s="169"/>
      <c r="Y49" s="169"/>
      <c r="Z49" s="169"/>
      <c r="AA49" s="169"/>
      <c r="AB49" s="169"/>
      <c r="AC49" s="169"/>
      <c r="AD49" s="169"/>
      <c r="AE49" s="169"/>
      <c r="AF49" s="169"/>
      <c r="AG49" s="169"/>
      <c r="AH49" s="169"/>
      <c r="AI49" s="169"/>
      <c r="AJ49" s="169"/>
      <c r="AK49" s="169"/>
      <c r="AL49" s="169"/>
      <c r="AM49" s="169"/>
      <c r="AN49" s="169"/>
      <c r="AO49" s="169"/>
    </row>
    <row r="50" spans="1:41" x14ac:dyDescent="0.2">
      <c r="A50" s="121"/>
      <c r="B50" s="165"/>
      <c r="C50" s="81" t="s">
        <v>975</v>
      </c>
      <c r="D50" s="166" t="s">
        <v>973</v>
      </c>
      <c r="E50" s="165"/>
      <c r="F50" s="165"/>
      <c r="G50" s="165"/>
      <c r="H50" s="165"/>
      <c r="I50" s="165"/>
      <c r="J50" s="166" t="s">
        <v>983</v>
      </c>
      <c r="K50" s="165"/>
      <c r="L50" s="165"/>
      <c r="M50" s="165"/>
      <c r="N50" s="165"/>
      <c r="O50" s="165"/>
      <c r="P50" s="165"/>
      <c r="Q50" s="165"/>
      <c r="R50" s="165"/>
      <c r="S50" s="165"/>
      <c r="T50" s="165"/>
      <c r="U50" s="165"/>
      <c r="V50" s="165"/>
      <c r="W50" s="165" t="s">
        <v>1538</v>
      </c>
      <c r="X50" s="165"/>
      <c r="Y50" s="165"/>
      <c r="Z50" s="165"/>
      <c r="AA50" s="166" t="s">
        <v>1674</v>
      </c>
      <c r="AB50" s="166" t="s">
        <v>1674</v>
      </c>
      <c r="AC50" s="166">
        <v>10</v>
      </c>
      <c r="AD50" s="166">
        <v>10</v>
      </c>
      <c r="AE50" s="166" t="s">
        <v>1675</v>
      </c>
      <c r="AF50" s="166" t="s">
        <v>1675</v>
      </c>
      <c r="AG50" s="166" t="s">
        <v>1688</v>
      </c>
      <c r="AH50" s="167" t="s">
        <v>1719</v>
      </c>
      <c r="AI50" s="167" t="s">
        <v>1720</v>
      </c>
      <c r="AJ50" s="167" t="s">
        <v>1721</v>
      </c>
      <c r="AK50" s="168" t="s">
        <v>1722</v>
      </c>
      <c r="AL50" s="168" t="s">
        <v>1727</v>
      </c>
      <c r="AM50" s="168" t="s">
        <v>1726</v>
      </c>
      <c r="AN50" s="168" t="s">
        <v>1723</v>
      </c>
      <c r="AO50" s="168" t="s">
        <v>1706</v>
      </c>
    </row>
    <row r="51" spans="1:41" x14ac:dyDescent="0.2">
      <c r="A51" s="121"/>
      <c r="B51" s="165"/>
      <c r="C51" s="81" t="s">
        <v>975</v>
      </c>
      <c r="D51" s="166" t="s">
        <v>973</v>
      </c>
      <c r="E51" s="165"/>
      <c r="F51" s="165"/>
      <c r="G51" s="165"/>
      <c r="H51" s="165"/>
      <c r="I51" s="165"/>
      <c r="J51" s="166" t="s">
        <v>1179</v>
      </c>
      <c r="K51" s="165"/>
      <c r="L51" s="165"/>
      <c r="M51" s="165"/>
      <c r="N51" s="165"/>
      <c r="O51" s="165"/>
      <c r="P51" s="165"/>
      <c r="Q51" s="165"/>
      <c r="R51" s="165"/>
      <c r="S51" s="165"/>
      <c r="T51" s="165"/>
      <c r="U51" s="165"/>
      <c r="V51" s="165"/>
      <c r="W51" s="165" t="s">
        <v>1538</v>
      </c>
      <c r="X51" s="165"/>
      <c r="Y51" s="165"/>
      <c r="Z51" s="165"/>
      <c r="AA51" s="169" t="s">
        <v>1677</v>
      </c>
      <c r="AB51" s="169" t="s">
        <v>1677</v>
      </c>
      <c r="AC51" s="166">
        <v>4</v>
      </c>
      <c r="AD51" s="166">
        <v>4</v>
      </c>
      <c r="AE51" s="166" t="s">
        <v>1678</v>
      </c>
      <c r="AF51" s="166" t="s">
        <v>1678</v>
      </c>
      <c r="AG51" s="169" t="s">
        <v>1689</v>
      </c>
      <c r="AH51" s="167" t="s">
        <v>1710</v>
      </c>
      <c r="AI51" s="167" t="s">
        <v>1710</v>
      </c>
      <c r="AJ51" s="167" t="s">
        <v>1716</v>
      </c>
      <c r="AK51" s="168" t="s">
        <v>1712</v>
      </c>
      <c r="AL51" s="168" t="s">
        <v>1727</v>
      </c>
      <c r="AM51" s="168" t="s">
        <v>1730</v>
      </c>
      <c r="AN51" s="168" t="s">
        <v>1718</v>
      </c>
      <c r="AO51" s="168" t="s">
        <v>1715</v>
      </c>
    </row>
    <row r="52" spans="1:41" x14ac:dyDescent="0.2">
      <c r="A52" s="121"/>
      <c r="B52" s="165"/>
      <c r="C52" s="81" t="s">
        <v>975</v>
      </c>
      <c r="D52" s="166" t="s">
        <v>972</v>
      </c>
      <c r="E52" s="165"/>
      <c r="F52" s="165"/>
      <c r="G52" s="165"/>
      <c r="H52" s="165"/>
      <c r="I52" s="165"/>
      <c r="J52" s="166" t="s">
        <v>983</v>
      </c>
      <c r="K52" s="165"/>
      <c r="L52" s="165"/>
      <c r="M52" s="165"/>
      <c r="N52" s="165"/>
      <c r="O52" s="165"/>
      <c r="P52" s="165"/>
      <c r="Q52" s="165"/>
      <c r="R52" s="165"/>
      <c r="S52" s="165"/>
      <c r="T52" s="165"/>
      <c r="U52" s="165"/>
      <c r="V52" s="165"/>
      <c r="W52" s="165" t="s">
        <v>1538</v>
      </c>
      <c r="X52" s="165"/>
      <c r="Y52" s="165"/>
      <c r="Z52" s="165"/>
      <c r="AA52" s="166" t="s">
        <v>1674</v>
      </c>
      <c r="AB52" s="166" t="s">
        <v>1674</v>
      </c>
      <c r="AC52" s="166">
        <v>10</v>
      </c>
      <c r="AD52" s="166">
        <v>10</v>
      </c>
      <c r="AE52" s="166" t="s">
        <v>1675</v>
      </c>
      <c r="AF52" s="166" t="s">
        <v>1675</v>
      </c>
      <c r="AG52" s="166" t="s">
        <v>1676</v>
      </c>
      <c r="AH52" s="167" t="s">
        <v>1698</v>
      </c>
      <c r="AI52" s="167" t="s">
        <v>1699</v>
      </c>
      <c r="AJ52" s="167" t="s">
        <v>1700</v>
      </c>
      <c r="AK52" s="168" t="s">
        <v>1701</v>
      </c>
      <c r="AL52" s="168" t="s">
        <v>1732</v>
      </c>
      <c r="AM52" s="169"/>
      <c r="AN52" s="168" t="s">
        <v>1705</v>
      </c>
      <c r="AO52" s="168" t="s">
        <v>1706</v>
      </c>
    </row>
    <row r="53" spans="1:41" x14ac:dyDescent="0.2">
      <c r="A53" s="121"/>
      <c r="B53" s="165"/>
      <c r="C53" s="81" t="s">
        <v>975</v>
      </c>
      <c r="D53" s="166" t="s">
        <v>972</v>
      </c>
      <c r="E53" s="165"/>
      <c r="F53" s="165"/>
      <c r="G53" s="165"/>
      <c r="H53" s="165"/>
      <c r="I53" s="165"/>
      <c r="J53" s="166" t="s">
        <v>1179</v>
      </c>
      <c r="K53" s="165"/>
      <c r="L53" s="165"/>
      <c r="M53" s="165"/>
      <c r="N53" s="165"/>
      <c r="O53" s="165"/>
      <c r="P53" s="165"/>
      <c r="Q53" s="165"/>
      <c r="R53" s="165"/>
      <c r="S53" s="165"/>
      <c r="T53" s="165"/>
      <c r="U53" s="165"/>
      <c r="V53" s="165"/>
      <c r="W53" s="165" t="s">
        <v>1538</v>
      </c>
      <c r="X53" s="165"/>
      <c r="Y53" s="165"/>
      <c r="Z53" s="165"/>
      <c r="AA53" s="169" t="s">
        <v>1677</v>
      </c>
      <c r="AB53" s="169" t="s">
        <v>1677</v>
      </c>
      <c r="AC53" s="166">
        <v>4</v>
      </c>
      <c r="AD53" s="166">
        <v>4</v>
      </c>
      <c r="AE53" s="166" t="s">
        <v>1678</v>
      </c>
      <c r="AF53" s="166" t="s">
        <v>1678</v>
      </c>
      <c r="AG53" s="169" t="s">
        <v>1687</v>
      </c>
      <c r="AH53" s="167" t="s">
        <v>1709</v>
      </c>
      <c r="AI53" s="167" t="s">
        <v>1710</v>
      </c>
      <c r="AJ53" s="167" t="s">
        <v>1711</v>
      </c>
      <c r="AK53" s="168" t="s">
        <v>1712</v>
      </c>
      <c r="AL53" s="168" t="s">
        <v>1731</v>
      </c>
      <c r="AM53" s="168"/>
      <c r="AN53" s="168" t="s">
        <v>1714</v>
      </c>
      <c r="AO53" s="168" t="s">
        <v>1715</v>
      </c>
    </row>
    <row r="54" spans="1:41" ht="48" x14ac:dyDescent="0.2">
      <c r="A54" s="170" t="s">
        <v>976</v>
      </c>
      <c r="B54" s="171"/>
      <c r="C54" s="81" t="s">
        <v>975</v>
      </c>
      <c r="D54" s="172" t="s">
        <v>972</v>
      </c>
      <c r="E54" s="171"/>
      <c r="F54" s="171"/>
      <c r="G54" s="171"/>
      <c r="H54" s="171"/>
      <c r="I54" s="171"/>
      <c r="J54" s="172" t="s">
        <v>983</v>
      </c>
      <c r="K54" s="171"/>
      <c r="L54" s="171"/>
      <c r="M54" s="171"/>
      <c r="N54" s="171"/>
      <c r="O54" s="171"/>
      <c r="P54" s="171"/>
      <c r="Q54" s="171"/>
      <c r="R54" s="171"/>
      <c r="S54" s="171"/>
      <c r="T54" s="171"/>
      <c r="U54" s="171"/>
      <c r="V54" s="171"/>
      <c r="W54" s="171" t="s">
        <v>1538</v>
      </c>
      <c r="X54" s="171"/>
      <c r="Y54" s="171"/>
      <c r="Z54" s="171"/>
      <c r="AA54" s="172" t="s">
        <v>1674</v>
      </c>
      <c r="AB54" s="172" t="s">
        <v>1674</v>
      </c>
      <c r="AC54" s="172">
        <v>10</v>
      </c>
      <c r="AD54" s="172">
        <v>10</v>
      </c>
      <c r="AE54" s="172" t="s">
        <v>1675</v>
      </c>
      <c r="AF54" s="172" t="s">
        <v>1675</v>
      </c>
      <c r="AG54" s="172" t="s">
        <v>1676</v>
      </c>
      <c r="AH54" s="173" t="s">
        <v>1707</v>
      </c>
      <c r="AI54" s="173" t="s">
        <v>1708</v>
      </c>
      <c r="AJ54" s="173" t="s">
        <v>1700</v>
      </c>
      <c r="AK54" s="174" t="s">
        <v>1701</v>
      </c>
      <c r="AL54" s="174" t="s">
        <v>1732</v>
      </c>
      <c r="AM54" s="174"/>
      <c r="AN54" s="174" t="s">
        <v>1705</v>
      </c>
      <c r="AO54" s="174" t="s">
        <v>1706</v>
      </c>
    </row>
    <row r="55" spans="1:41" ht="48" x14ac:dyDescent="0.2">
      <c r="A55" s="170" t="s">
        <v>976</v>
      </c>
      <c r="B55" s="171"/>
      <c r="C55" s="81" t="s">
        <v>975</v>
      </c>
      <c r="D55" s="172" t="s">
        <v>972</v>
      </c>
      <c r="E55" s="171"/>
      <c r="F55" s="171"/>
      <c r="G55" s="171"/>
      <c r="H55" s="171"/>
      <c r="I55" s="171"/>
      <c r="J55" s="172" t="s">
        <v>983</v>
      </c>
      <c r="K55" s="171"/>
      <c r="L55" s="171"/>
      <c r="M55" s="171"/>
      <c r="N55" s="171"/>
      <c r="O55" s="171"/>
      <c r="P55" s="171"/>
      <c r="Q55" s="171"/>
      <c r="R55" s="171"/>
      <c r="S55" s="171"/>
      <c r="T55" s="171"/>
      <c r="U55" s="171"/>
      <c r="V55" s="171"/>
      <c r="W55" s="171"/>
      <c r="X55" s="171"/>
      <c r="Y55" s="171"/>
      <c r="Z55" s="171"/>
      <c r="AA55" s="172" t="s">
        <v>1674</v>
      </c>
      <c r="AB55" s="172" t="s">
        <v>1674</v>
      </c>
      <c r="AC55" s="172">
        <v>10</v>
      </c>
      <c r="AD55" s="172">
        <v>10</v>
      </c>
      <c r="AE55" s="172" t="s">
        <v>1675</v>
      </c>
      <c r="AF55" s="172" t="s">
        <v>1675</v>
      </c>
      <c r="AG55" s="172" t="s">
        <v>1676</v>
      </c>
      <c r="AH55" s="173" t="s">
        <v>1707</v>
      </c>
      <c r="AI55" s="173" t="s">
        <v>1708</v>
      </c>
      <c r="AJ55" s="173" t="s">
        <v>1700</v>
      </c>
      <c r="AK55" s="174" t="s">
        <v>1701</v>
      </c>
      <c r="AL55" s="174" t="s">
        <v>1702</v>
      </c>
      <c r="AM55" s="174"/>
      <c r="AN55" s="174" t="s">
        <v>1705</v>
      </c>
      <c r="AO55" s="174" t="s">
        <v>1706</v>
      </c>
    </row>
    <row r="56" spans="1:41" x14ac:dyDescent="0.2">
      <c r="A56" s="169"/>
      <c r="B56" s="169"/>
      <c r="C56" s="169"/>
      <c r="D56" s="169"/>
      <c r="E56" s="169"/>
      <c r="F56" s="169"/>
      <c r="G56" s="169"/>
      <c r="H56" s="169"/>
      <c r="I56" s="169"/>
      <c r="J56" s="169"/>
      <c r="K56" s="169"/>
      <c r="L56" s="169"/>
      <c r="M56" s="169"/>
      <c r="N56" s="169"/>
      <c r="O56" s="169"/>
      <c r="P56" s="169"/>
      <c r="Q56" s="169"/>
      <c r="R56" s="169"/>
      <c r="S56" s="169"/>
      <c r="T56" s="169"/>
      <c r="U56" s="169"/>
      <c r="V56" s="169"/>
      <c r="W56" s="169"/>
      <c r="X56" s="169"/>
      <c r="Y56" s="169"/>
      <c r="Z56" s="169"/>
      <c r="AA56" s="169"/>
      <c r="AB56" s="169"/>
      <c r="AC56" s="169"/>
      <c r="AD56" s="169"/>
      <c r="AE56" s="169"/>
      <c r="AF56" s="169"/>
      <c r="AG56" s="169"/>
      <c r="AH56" s="167"/>
      <c r="AI56" s="167"/>
      <c r="AJ56" s="167"/>
      <c r="AK56" s="167"/>
      <c r="AL56" s="167"/>
      <c r="AM56" s="167"/>
      <c r="AN56" s="167"/>
      <c r="AO56" s="167"/>
    </row>
    <row r="57" spans="1:41" ht="32" x14ac:dyDescent="0.2">
      <c r="A57" s="81" t="s">
        <v>979</v>
      </c>
      <c r="B57" s="171"/>
      <c r="C57" s="81" t="s">
        <v>975</v>
      </c>
      <c r="D57" s="172" t="s">
        <v>972</v>
      </c>
      <c r="E57" s="171"/>
      <c r="F57" s="171"/>
      <c r="G57" s="171"/>
      <c r="H57" s="171"/>
      <c r="I57" s="171"/>
      <c r="J57" s="172" t="s">
        <v>983</v>
      </c>
      <c r="K57" s="171"/>
      <c r="L57" s="171"/>
      <c r="M57" s="171"/>
      <c r="N57" s="171"/>
      <c r="O57" s="171"/>
      <c r="P57" s="171"/>
      <c r="Q57" s="171"/>
      <c r="R57" s="171"/>
      <c r="S57" s="171"/>
      <c r="T57" s="171"/>
      <c r="U57" s="171"/>
      <c r="V57" s="171"/>
      <c r="W57" s="171" t="s">
        <v>1538</v>
      </c>
      <c r="X57" s="171"/>
      <c r="Y57" s="171"/>
      <c r="Z57" s="171"/>
      <c r="AA57" s="172" t="s">
        <v>1674</v>
      </c>
      <c r="AB57" s="172" t="s">
        <v>1674</v>
      </c>
      <c r="AC57" s="172">
        <v>10</v>
      </c>
      <c r="AD57" s="172">
        <v>10</v>
      </c>
      <c r="AE57" s="172" t="s">
        <v>1675</v>
      </c>
      <c r="AF57" s="172" t="s">
        <v>1675</v>
      </c>
      <c r="AG57" s="172" t="s">
        <v>1676</v>
      </c>
      <c r="AH57" s="173" t="s">
        <v>1707</v>
      </c>
      <c r="AI57" s="173" t="s">
        <v>1708</v>
      </c>
      <c r="AJ57" s="173" t="s">
        <v>1700</v>
      </c>
      <c r="AK57" s="174" t="s">
        <v>1701</v>
      </c>
      <c r="AL57" s="174" t="s">
        <v>1732</v>
      </c>
      <c r="AM57" s="174"/>
      <c r="AN57" s="174" t="s">
        <v>1705</v>
      </c>
      <c r="AO57" s="174" t="s">
        <v>1706</v>
      </c>
    </row>
    <row r="58" spans="1:41" ht="32" x14ac:dyDescent="0.2">
      <c r="A58" s="81" t="s">
        <v>979</v>
      </c>
      <c r="B58" s="171"/>
      <c r="C58" s="81" t="s">
        <v>975</v>
      </c>
      <c r="D58" s="172" t="s">
        <v>972</v>
      </c>
      <c r="E58" s="171"/>
      <c r="F58" s="171"/>
      <c r="G58" s="171"/>
      <c r="H58" s="171"/>
      <c r="I58" s="171"/>
      <c r="J58" s="172" t="s">
        <v>983</v>
      </c>
      <c r="K58" s="171"/>
      <c r="L58" s="171"/>
      <c r="M58" s="171"/>
      <c r="N58" s="171"/>
      <c r="O58" s="171"/>
      <c r="P58" s="171"/>
      <c r="Q58" s="171"/>
      <c r="R58" s="171"/>
      <c r="S58" s="171"/>
      <c r="T58" s="171"/>
      <c r="U58" s="171"/>
      <c r="V58" s="171"/>
      <c r="W58" s="171"/>
      <c r="X58" s="171"/>
      <c r="Y58" s="171"/>
      <c r="Z58" s="171"/>
      <c r="AA58" s="172" t="s">
        <v>1674</v>
      </c>
      <c r="AB58" s="172" t="s">
        <v>1674</v>
      </c>
      <c r="AC58" s="172">
        <v>10</v>
      </c>
      <c r="AD58" s="172">
        <v>10</v>
      </c>
      <c r="AE58" s="172" t="s">
        <v>1675</v>
      </c>
      <c r="AF58" s="172" t="s">
        <v>1675</v>
      </c>
      <c r="AG58" s="172" t="s">
        <v>1676</v>
      </c>
      <c r="AH58" s="173" t="s">
        <v>1707</v>
      </c>
      <c r="AI58" s="173" t="s">
        <v>1708</v>
      </c>
      <c r="AJ58" s="173" t="s">
        <v>1700</v>
      </c>
      <c r="AK58" s="174" t="s">
        <v>1701</v>
      </c>
      <c r="AL58" s="174" t="s">
        <v>1702</v>
      </c>
      <c r="AM58" s="174"/>
      <c r="AN58" s="174" t="s">
        <v>1705</v>
      </c>
      <c r="AO58" s="174" t="s">
        <v>1706</v>
      </c>
    </row>
    <row r="59" spans="1:41" x14ac:dyDescent="0.2">
      <c r="A59" s="169"/>
      <c r="B59" s="169"/>
      <c r="C59" s="169"/>
      <c r="D59" s="169"/>
      <c r="E59" s="169"/>
      <c r="F59" s="169"/>
      <c r="G59" s="169"/>
      <c r="H59" s="169"/>
      <c r="I59" s="169"/>
      <c r="J59" s="169"/>
      <c r="K59" s="169"/>
      <c r="L59" s="169"/>
      <c r="M59" s="169"/>
      <c r="N59" s="169"/>
      <c r="O59" s="169"/>
      <c r="P59" s="169"/>
      <c r="Q59" s="169"/>
      <c r="R59" s="169"/>
      <c r="S59" s="169"/>
      <c r="T59" s="169"/>
      <c r="U59" s="169"/>
      <c r="V59" s="169"/>
      <c r="W59" s="169"/>
      <c r="X59" s="169"/>
      <c r="Y59" s="169"/>
      <c r="Z59" s="169"/>
      <c r="AA59" s="169"/>
      <c r="AB59" s="169"/>
      <c r="AC59" s="169"/>
      <c r="AD59" s="169"/>
      <c r="AE59" s="169"/>
      <c r="AF59" s="169"/>
      <c r="AG59" s="169"/>
      <c r="AH59" s="167"/>
      <c r="AI59" s="167"/>
      <c r="AJ59" s="167"/>
      <c r="AK59" s="167"/>
      <c r="AL59" s="167"/>
      <c r="AM59" s="167"/>
      <c r="AN59" s="167"/>
      <c r="AO59" s="167"/>
    </row>
    <row r="60" spans="1:41" ht="48" x14ac:dyDescent="0.2">
      <c r="A60" s="81" t="s">
        <v>977</v>
      </c>
      <c r="B60" s="171"/>
      <c r="C60" s="81" t="s">
        <v>975</v>
      </c>
      <c r="D60" s="172" t="s">
        <v>972</v>
      </c>
      <c r="E60" s="171"/>
      <c r="F60" s="171"/>
      <c r="G60" s="171"/>
      <c r="H60" s="171"/>
      <c r="I60" s="171"/>
      <c r="J60" s="172" t="s">
        <v>983</v>
      </c>
      <c r="K60" s="171"/>
      <c r="L60" s="171"/>
      <c r="M60" s="171"/>
      <c r="N60" s="171"/>
      <c r="O60" s="171"/>
      <c r="P60" s="171"/>
      <c r="Q60" s="171"/>
      <c r="R60" s="171"/>
      <c r="S60" s="171"/>
      <c r="T60" s="171"/>
      <c r="U60" s="171"/>
      <c r="V60" s="171"/>
      <c r="W60" s="171" t="s">
        <v>1538</v>
      </c>
      <c r="X60" s="171"/>
      <c r="Y60" s="171"/>
      <c r="Z60" s="171"/>
      <c r="AA60" s="172" t="s">
        <v>1674</v>
      </c>
      <c r="AB60" s="172" t="s">
        <v>1674</v>
      </c>
      <c r="AC60" s="172">
        <v>10</v>
      </c>
      <c r="AD60" s="172">
        <v>10</v>
      </c>
      <c r="AE60" s="172" t="s">
        <v>1675</v>
      </c>
      <c r="AF60" s="172" t="s">
        <v>1675</v>
      </c>
      <c r="AG60" s="172" t="s">
        <v>1676</v>
      </c>
      <c r="AH60" s="173" t="s">
        <v>1707</v>
      </c>
      <c r="AI60" s="173" t="s">
        <v>1708</v>
      </c>
      <c r="AJ60" s="173" t="s">
        <v>1700</v>
      </c>
      <c r="AK60" s="174" t="s">
        <v>1701</v>
      </c>
      <c r="AL60" s="174" t="s">
        <v>1732</v>
      </c>
      <c r="AM60" s="174"/>
      <c r="AN60" s="174" t="s">
        <v>1705</v>
      </c>
      <c r="AO60" s="174" t="s">
        <v>1706</v>
      </c>
    </row>
    <row r="61" spans="1:41" ht="48" x14ac:dyDescent="0.2">
      <c r="A61" s="81" t="s">
        <v>977</v>
      </c>
      <c r="B61" s="171"/>
      <c r="C61" s="81" t="s">
        <v>975</v>
      </c>
      <c r="D61" s="172" t="s">
        <v>972</v>
      </c>
      <c r="E61" s="171"/>
      <c r="F61" s="171"/>
      <c r="G61" s="171"/>
      <c r="H61" s="171"/>
      <c r="I61" s="171"/>
      <c r="J61" s="172" t="s">
        <v>983</v>
      </c>
      <c r="K61" s="171"/>
      <c r="L61" s="171"/>
      <c r="M61" s="171"/>
      <c r="N61" s="171"/>
      <c r="O61" s="171"/>
      <c r="P61" s="171"/>
      <c r="Q61" s="171"/>
      <c r="R61" s="171"/>
      <c r="S61" s="171"/>
      <c r="T61" s="171"/>
      <c r="U61" s="171"/>
      <c r="V61" s="171"/>
      <c r="W61" s="171"/>
      <c r="X61" s="171"/>
      <c r="Y61" s="171"/>
      <c r="Z61" s="171"/>
      <c r="AA61" s="172" t="s">
        <v>1674</v>
      </c>
      <c r="AB61" s="172" t="s">
        <v>1674</v>
      </c>
      <c r="AC61" s="172">
        <v>10</v>
      </c>
      <c r="AD61" s="172">
        <v>10</v>
      </c>
      <c r="AE61" s="172" t="s">
        <v>1675</v>
      </c>
      <c r="AF61" s="172" t="s">
        <v>1675</v>
      </c>
      <c r="AG61" s="172" t="s">
        <v>1676</v>
      </c>
      <c r="AH61" s="173" t="s">
        <v>1707</v>
      </c>
      <c r="AI61" s="173" t="s">
        <v>1708</v>
      </c>
      <c r="AJ61" s="173" t="s">
        <v>1700</v>
      </c>
      <c r="AK61" s="174" t="s">
        <v>1701</v>
      </c>
      <c r="AL61" s="174" t="s">
        <v>1702</v>
      </c>
      <c r="AM61" s="174"/>
      <c r="AN61" s="174" t="s">
        <v>1705</v>
      </c>
      <c r="AO61" s="174" t="s">
        <v>1706</v>
      </c>
    </row>
    <row r="62" spans="1:41" x14ac:dyDescent="0.2">
      <c r="A62" s="169"/>
      <c r="B62" s="169"/>
      <c r="C62" s="169"/>
      <c r="D62" s="169"/>
      <c r="E62" s="169"/>
      <c r="F62" s="169"/>
      <c r="G62" s="169"/>
      <c r="H62" s="169"/>
      <c r="I62" s="169"/>
      <c r="J62" s="169"/>
      <c r="K62" s="169"/>
      <c r="L62" s="169"/>
      <c r="M62" s="169"/>
      <c r="N62" s="169"/>
      <c r="O62" s="169"/>
      <c r="P62" s="169"/>
      <c r="Q62" s="169"/>
      <c r="R62" s="169"/>
      <c r="S62" s="169"/>
      <c r="T62" s="169"/>
      <c r="U62" s="169"/>
      <c r="V62" s="169"/>
      <c r="W62" s="169"/>
      <c r="X62" s="169"/>
      <c r="Y62" s="169"/>
      <c r="Z62" s="169"/>
      <c r="AA62" s="169"/>
      <c r="AB62" s="169"/>
      <c r="AC62" s="169"/>
      <c r="AD62" s="169"/>
      <c r="AE62" s="169"/>
      <c r="AF62" s="169"/>
      <c r="AG62" s="169"/>
      <c r="AH62" s="167"/>
      <c r="AI62" s="167"/>
      <c r="AJ62" s="167"/>
      <c r="AK62" s="167"/>
      <c r="AL62" s="167"/>
      <c r="AM62" s="167"/>
      <c r="AN62" s="167"/>
      <c r="AO62" s="167"/>
    </row>
    <row r="63" spans="1:41" ht="48" x14ac:dyDescent="0.2">
      <c r="A63" s="81" t="s">
        <v>978</v>
      </c>
      <c r="B63" s="171"/>
      <c r="C63" s="81" t="s">
        <v>975</v>
      </c>
      <c r="D63" s="172" t="s">
        <v>972</v>
      </c>
      <c r="E63" s="171"/>
      <c r="F63" s="171"/>
      <c r="G63" s="171"/>
      <c r="H63" s="171"/>
      <c r="I63" s="171"/>
      <c r="J63" s="172" t="s">
        <v>983</v>
      </c>
      <c r="K63" s="171"/>
      <c r="L63" s="171"/>
      <c r="M63" s="171"/>
      <c r="N63" s="171"/>
      <c r="O63" s="171"/>
      <c r="P63" s="171"/>
      <c r="Q63" s="171"/>
      <c r="R63" s="171"/>
      <c r="S63" s="171"/>
      <c r="T63" s="171"/>
      <c r="U63" s="171"/>
      <c r="V63" s="171"/>
      <c r="W63" s="171" t="s">
        <v>1538</v>
      </c>
      <c r="X63" s="171"/>
      <c r="Y63" s="171"/>
      <c r="Z63" s="171"/>
      <c r="AA63" s="172" t="s">
        <v>1674</v>
      </c>
      <c r="AB63" s="172" t="s">
        <v>1674</v>
      </c>
      <c r="AC63" s="172">
        <v>10</v>
      </c>
      <c r="AD63" s="172">
        <v>10</v>
      </c>
      <c r="AE63" s="172" t="s">
        <v>1675</v>
      </c>
      <c r="AF63" s="172" t="s">
        <v>1675</v>
      </c>
      <c r="AG63" s="172" t="s">
        <v>1676</v>
      </c>
      <c r="AH63" s="173" t="s">
        <v>1707</v>
      </c>
      <c r="AI63" s="173" t="s">
        <v>1708</v>
      </c>
      <c r="AJ63" s="173" t="s">
        <v>1700</v>
      </c>
      <c r="AK63" s="174" t="s">
        <v>1701</v>
      </c>
      <c r="AL63" s="174" t="s">
        <v>1732</v>
      </c>
      <c r="AM63" s="174"/>
      <c r="AN63" s="174" t="s">
        <v>1705</v>
      </c>
      <c r="AO63" s="174" t="s">
        <v>1706</v>
      </c>
    </row>
    <row r="64" spans="1:41" ht="48" x14ac:dyDescent="0.2">
      <c r="A64" s="81" t="s">
        <v>978</v>
      </c>
      <c r="B64" s="171"/>
      <c r="C64" s="81" t="s">
        <v>975</v>
      </c>
      <c r="D64" s="172" t="s">
        <v>972</v>
      </c>
      <c r="E64" s="171"/>
      <c r="F64" s="171"/>
      <c r="G64" s="171"/>
      <c r="H64" s="171"/>
      <c r="I64" s="171"/>
      <c r="J64" s="172" t="s">
        <v>983</v>
      </c>
      <c r="K64" s="171"/>
      <c r="L64" s="171"/>
      <c r="M64" s="171"/>
      <c r="N64" s="171"/>
      <c r="O64" s="171"/>
      <c r="P64" s="171"/>
      <c r="Q64" s="171"/>
      <c r="R64" s="171"/>
      <c r="S64" s="171"/>
      <c r="T64" s="171"/>
      <c r="U64" s="171"/>
      <c r="V64" s="171"/>
      <c r="W64" s="171"/>
      <c r="X64" s="171"/>
      <c r="Y64" s="171"/>
      <c r="Z64" s="171"/>
      <c r="AA64" s="172" t="s">
        <v>1674</v>
      </c>
      <c r="AB64" s="172" t="s">
        <v>1674</v>
      </c>
      <c r="AC64" s="172">
        <v>10</v>
      </c>
      <c r="AD64" s="172">
        <v>10</v>
      </c>
      <c r="AE64" s="172" t="s">
        <v>1675</v>
      </c>
      <c r="AF64" s="172" t="s">
        <v>1675</v>
      </c>
      <c r="AG64" s="172" t="s">
        <v>1676</v>
      </c>
      <c r="AH64" s="173" t="s">
        <v>1707</v>
      </c>
      <c r="AI64" s="173" t="s">
        <v>1708</v>
      </c>
      <c r="AJ64" s="173" t="s">
        <v>1700</v>
      </c>
      <c r="AK64" s="174" t="s">
        <v>1701</v>
      </c>
      <c r="AL64" s="174" t="s">
        <v>1702</v>
      </c>
      <c r="AM64" s="174"/>
      <c r="AN64" s="174" t="s">
        <v>1705</v>
      </c>
      <c r="AO64" s="174" t="s">
        <v>1706</v>
      </c>
    </row>
    <row r="65" spans="1:41" x14ac:dyDescent="0.2">
      <c r="A65" s="169"/>
      <c r="B65" s="169"/>
      <c r="C65" s="169"/>
      <c r="D65" s="169"/>
      <c r="E65" s="169"/>
      <c r="F65" s="169"/>
      <c r="G65" s="169"/>
      <c r="H65" s="169"/>
      <c r="I65" s="169"/>
      <c r="J65" s="169"/>
      <c r="K65" s="169"/>
      <c r="L65" s="169"/>
      <c r="M65" s="169"/>
      <c r="N65" s="169"/>
      <c r="O65" s="169"/>
      <c r="P65" s="169"/>
      <c r="Q65" s="169"/>
      <c r="R65" s="169"/>
      <c r="S65" s="169"/>
      <c r="T65" s="169"/>
      <c r="U65" s="169"/>
      <c r="V65" s="169"/>
      <c r="W65" s="169"/>
      <c r="X65" s="169"/>
      <c r="Y65" s="169"/>
      <c r="Z65" s="169"/>
      <c r="AA65" s="169"/>
      <c r="AB65" s="169"/>
      <c r="AC65" s="169"/>
      <c r="AD65" s="169"/>
      <c r="AE65" s="169"/>
      <c r="AF65" s="169"/>
      <c r="AG65" s="169"/>
      <c r="AH65" s="169"/>
      <c r="AI65" s="169"/>
      <c r="AJ65" s="169"/>
      <c r="AK65" s="169"/>
      <c r="AL65" s="169"/>
      <c r="AM65" s="169"/>
      <c r="AN65" s="169"/>
      <c r="AO65" s="169"/>
    </row>
    <row r="66" spans="1:41" x14ac:dyDescent="0.2">
      <c r="A66" s="169"/>
      <c r="B66" s="169"/>
      <c r="C66" s="169"/>
      <c r="D66" s="169"/>
      <c r="E66" s="169"/>
      <c r="F66" s="169"/>
      <c r="G66" s="169"/>
      <c r="H66" s="169"/>
      <c r="I66" s="169"/>
      <c r="J66" s="169"/>
      <c r="K66" s="169"/>
      <c r="L66" s="169"/>
      <c r="M66" s="169"/>
      <c r="N66" s="169"/>
      <c r="O66" s="169"/>
      <c r="P66" s="169"/>
      <c r="Q66" s="169"/>
      <c r="R66" s="169"/>
      <c r="S66" s="169"/>
      <c r="T66" s="169"/>
      <c r="U66" s="169"/>
      <c r="V66" s="169"/>
      <c r="W66" s="169"/>
      <c r="X66" s="169"/>
      <c r="Y66" s="169"/>
      <c r="Z66" s="169"/>
      <c r="AA66" s="169"/>
      <c r="AB66" s="169"/>
      <c r="AC66" s="169"/>
      <c r="AD66" s="169"/>
      <c r="AE66" s="169"/>
      <c r="AF66" s="169"/>
      <c r="AG66" s="169"/>
      <c r="AH66" s="169"/>
      <c r="AI66" s="169"/>
      <c r="AJ66" s="169"/>
      <c r="AK66" s="169"/>
      <c r="AL66" s="169"/>
      <c r="AM66" s="169"/>
      <c r="AN66" s="169"/>
      <c r="AO66" s="169"/>
    </row>
    <row r="67" spans="1:41" x14ac:dyDescent="0.2">
      <c r="A67" s="169"/>
      <c r="B67" s="169"/>
      <c r="C67" s="169"/>
      <c r="D67" s="169"/>
      <c r="E67" s="169"/>
      <c r="F67" s="169"/>
      <c r="G67" s="169"/>
      <c r="H67" s="169"/>
      <c r="I67" s="169"/>
      <c r="J67" s="169"/>
      <c r="K67" s="169"/>
      <c r="L67" s="169"/>
      <c r="M67" s="169"/>
      <c r="N67" s="169"/>
      <c r="O67" s="169"/>
      <c r="P67" s="169"/>
      <c r="Q67" s="169"/>
      <c r="R67" s="169"/>
      <c r="S67" s="169"/>
      <c r="T67" s="169"/>
      <c r="U67" s="169"/>
      <c r="V67" s="169"/>
      <c r="W67" s="169"/>
      <c r="X67" s="169"/>
      <c r="Y67" s="169"/>
      <c r="Z67" s="169"/>
      <c r="AA67" s="169"/>
      <c r="AB67" s="169"/>
      <c r="AC67" s="169"/>
      <c r="AD67" s="169"/>
      <c r="AE67" s="169"/>
      <c r="AF67" s="169"/>
      <c r="AG67" s="169"/>
      <c r="AH67" s="169"/>
      <c r="AI67" s="169"/>
      <c r="AJ67" s="169"/>
      <c r="AK67" s="169"/>
      <c r="AL67" s="169"/>
      <c r="AM67" s="169"/>
      <c r="AN67" s="169"/>
      <c r="AO67" s="169"/>
    </row>
    <row r="68" spans="1:41" x14ac:dyDescent="0.2">
      <c r="A68" s="169"/>
      <c r="B68" s="169"/>
      <c r="C68" s="169"/>
      <c r="D68" s="169"/>
      <c r="E68" s="169"/>
      <c r="F68" s="169"/>
      <c r="G68" s="169"/>
      <c r="H68" s="169"/>
      <c r="I68" s="169"/>
      <c r="J68" s="169"/>
      <c r="K68" s="169"/>
      <c r="L68" s="169"/>
      <c r="M68" s="169"/>
      <c r="N68" s="169"/>
      <c r="O68" s="169"/>
      <c r="P68" s="169"/>
      <c r="Q68" s="169"/>
      <c r="R68" s="169"/>
      <c r="S68" s="169"/>
      <c r="T68" s="169"/>
      <c r="U68" s="169"/>
      <c r="V68" s="169"/>
      <c r="W68" s="169"/>
      <c r="X68" s="169"/>
      <c r="Y68" s="169"/>
      <c r="Z68" s="169"/>
      <c r="AA68" s="169"/>
      <c r="AB68" s="169"/>
      <c r="AC68" s="169"/>
      <c r="AD68" s="169"/>
      <c r="AE68" s="169"/>
      <c r="AF68" s="169"/>
      <c r="AG68" s="169"/>
      <c r="AH68" s="169"/>
      <c r="AI68" s="169"/>
      <c r="AJ68" s="169"/>
      <c r="AK68" s="169"/>
      <c r="AL68" s="169"/>
      <c r="AM68" s="169"/>
      <c r="AN68" s="169"/>
      <c r="AO68" s="169"/>
    </row>
    <row r="69" spans="1:41" x14ac:dyDescent="0.2">
      <c r="A69" s="169"/>
      <c r="B69" s="169"/>
      <c r="C69" s="169"/>
      <c r="D69" s="169"/>
      <c r="E69" s="169"/>
      <c r="F69" s="169"/>
      <c r="G69" s="169"/>
      <c r="H69" s="169"/>
      <c r="I69" s="169"/>
      <c r="J69" s="169"/>
      <c r="K69" s="169"/>
      <c r="L69" s="169"/>
      <c r="M69" s="169"/>
      <c r="N69" s="169"/>
      <c r="O69" s="169"/>
      <c r="P69" s="169"/>
      <c r="Q69" s="169"/>
      <c r="R69" s="169"/>
      <c r="S69" s="169"/>
      <c r="T69" s="169"/>
      <c r="U69" s="169"/>
      <c r="V69" s="169"/>
      <c r="W69" s="169"/>
      <c r="X69" s="169"/>
      <c r="Y69" s="169"/>
      <c r="Z69" s="169"/>
      <c r="AA69" s="169"/>
      <c r="AB69" s="169"/>
      <c r="AC69" s="169"/>
      <c r="AD69" s="169"/>
      <c r="AE69" s="169"/>
      <c r="AF69" s="169"/>
      <c r="AG69" s="169"/>
      <c r="AH69" s="169"/>
      <c r="AI69" s="169"/>
      <c r="AJ69" s="169"/>
      <c r="AK69" s="169"/>
      <c r="AL69" s="169"/>
      <c r="AM69" s="169"/>
      <c r="AN69" s="169"/>
      <c r="AO69" s="169"/>
    </row>
    <row r="70" spans="1:41" x14ac:dyDescent="0.2">
      <c r="A70" s="169"/>
      <c r="B70" s="169"/>
      <c r="C70" s="169"/>
      <c r="D70" s="169"/>
      <c r="E70" s="169"/>
      <c r="F70" s="169"/>
      <c r="G70" s="169"/>
      <c r="H70" s="169"/>
      <c r="I70" s="169"/>
      <c r="J70" s="169"/>
      <c r="K70" s="169"/>
      <c r="L70" s="169"/>
      <c r="M70" s="169"/>
      <c r="N70" s="169"/>
      <c r="O70" s="169"/>
      <c r="P70" s="169"/>
      <c r="Q70" s="169"/>
      <c r="R70" s="169"/>
      <c r="S70" s="169"/>
      <c r="T70" s="169"/>
      <c r="U70" s="169"/>
      <c r="V70" s="169"/>
      <c r="W70" s="169"/>
      <c r="X70" s="169"/>
      <c r="Y70" s="169"/>
      <c r="Z70" s="169"/>
      <c r="AA70" s="169"/>
      <c r="AB70" s="169"/>
      <c r="AC70" s="169"/>
      <c r="AD70" s="169"/>
      <c r="AE70" s="169"/>
      <c r="AF70" s="169"/>
      <c r="AG70" s="169"/>
      <c r="AH70" s="169"/>
      <c r="AI70" s="169"/>
      <c r="AJ70" s="169"/>
      <c r="AK70" s="169"/>
      <c r="AL70" s="169"/>
      <c r="AM70" s="169"/>
      <c r="AN70" s="169"/>
      <c r="AO70" s="169"/>
    </row>
    <row r="71" spans="1:41" x14ac:dyDescent="0.2">
      <c r="A71" s="169"/>
      <c r="B71" s="169"/>
      <c r="C71" s="169"/>
      <c r="D71" s="169"/>
      <c r="E71" s="169"/>
      <c r="F71" s="169"/>
      <c r="G71" s="169"/>
      <c r="H71" s="169"/>
      <c r="I71" s="169"/>
      <c r="J71" s="169"/>
      <c r="K71" s="169"/>
      <c r="L71" s="169"/>
      <c r="M71" s="169"/>
      <c r="N71" s="169"/>
      <c r="O71" s="169"/>
      <c r="P71" s="169"/>
      <c r="Q71" s="169"/>
      <c r="R71" s="169"/>
      <c r="S71" s="169"/>
      <c r="T71" s="169"/>
      <c r="U71" s="169"/>
      <c r="V71" s="169"/>
      <c r="W71" s="169"/>
      <c r="X71" s="169"/>
      <c r="Y71" s="169"/>
      <c r="Z71" s="169"/>
      <c r="AA71" s="169"/>
      <c r="AB71" s="169"/>
      <c r="AC71" s="169"/>
      <c r="AD71" s="169"/>
      <c r="AE71" s="169"/>
      <c r="AF71" s="169"/>
      <c r="AG71" s="169"/>
      <c r="AH71" s="169"/>
      <c r="AI71" s="169"/>
      <c r="AJ71" s="169"/>
      <c r="AK71" s="169"/>
      <c r="AL71" s="169"/>
      <c r="AM71" s="169"/>
      <c r="AN71" s="169"/>
      <c r="AO71" s="169"/>
    </row>
    <row r="72" spans="1:41" x14ac:dyDescent="0.2">
      <c r="A72" s="169"/>
      <c r="B72" s="169"/>
      <c r="C72" s="169"/>
      <c r="D72" s="169"/>
      <c r="E72" s="169"/>
      <c r="F72" s="169"/>
      <c r="G72" s="169"/>
      <c r="H72" s="169"/>
      <c r="I72" s="169"/>
      <c r="J72" s="169"/>
      <c r="K72" s="169"/>
      <c r="L72" s="169"/>
      <c r="M72" s="169"/>
      <c r="N72" s="169"/>
      <c r="O72" s="169"/>
      <c r="P72" s="169"/>
      <c r="Q72" s="169"/>
      <c r="R72" s="169"/>
      <c r="S72" s="169"/>
      <c r="T72" s="169"/>
      <c r="U72" s="169"/>
      <c r="V72" s="169"/>
      <c r="W72" s="169"/>
      <c r="X72" s="169"/>
      <c r="Y72" s="169"/>
      <c r="Z72" s="169"/>
      <c r="AA72" s="169"/>
      <c r="AB72" s="169"/>
      <c r="AC72" s="169"/>
      <c r="AD72" s="169"/>
      <c r="AE72" s="169"/>
      <c r="AF72" s="169"/>
      <c r="AG72" s="169"/>
      <c r="AH72" s="169"/>
      <c r="AI72" s="169"/>
      <c r="AJ72" s="169"/>
      <c r="AK72" s="169"/>
      <c r="AL72" s="169"/>
      <c r="AM72" s="169"/>
      <c r="AN72" s="169"/>
      <c r="AO72" s="169"/>
    </row>
    <row r="73" spans="1:41" x14ac:dyDescent="0.2">
      <c r="A73" s="169"/>
      <c r="B73" s="169"/>
      <c r="C73" s="169"/>
      <c r="D73" s="169"/>
      <c r="E73" s="169"/>
      <c r="F73" s="169"/>
      <c r="G73" s="169"/>
      <c r="H73" s="169"/>
      <c r="I73" s="169"/>
      <c r="J73" s="169"/>
      <c r="K73" s="169"/>
      <c r="L73" s="169"/>
      <c r="M73" s="169"/>
      <c r="N73" s="169"/>
      <c r="O73" s="169"/>
      <c r="P73" s="169"/>
      <c r="Q73" s="169"/>
      <c r="R73" s="169"/>
      <c r="S73" s="169"/>
      <c r="T73" s="169"/>
      <c r="U73" s="169"/>
      <c r="V73" s="169"/>
      <c r="W73" s="169"/>
      <c r="X73" s="169"/>
      <c r="Y73" s="169"/>
      <c r="Z73" s="169"/>
      <c r="AA73" s="169"/>
      <c r="AB73" s="169"/>
      <c r="AC73" s="169"/>
      <c r="AD73" s="169"/>
      <c r="AE73" s="169"/>
      <c r="AF73" s="169"/>
      <c r="AG73" s="169"/>
      <c r="AH73" s="169"/>
      <c r="AI73" s="169"/>
      <c r="AJ73" s="169"/>
      <c r="AK73" s="169"/>
      <c r="AL73" s="169"/>
      <c r="AM73" s="169"/>
      <c r="AN73" s="169"/>
      <c r="AO73" s="169"/>
    </row>
    <row r="74" spans="1:41" x14ac:dyDescent="0.2">
      <c r="A74" s="169"/>
      <c r="B74" s="169"/>
      <c r="C74" s="169"/>
      <c r="D74" s="169"/>
      <c r="E74" s="169"/>
      <c r="F74" s="169"/>
      <c r="G74" s="169"/>
      <c r="H74" s="169"/>
      <c r="I74" s="169"/>
      <c r="J74" s="169"/>
      <c r="K74" s="169"/>
      <c r="L74" s="169"/>
      <c r="M74" s="169"/>
      <c r="N74" s="169"/>
      <c r="O74" s="169"/>
      <c r="P74" s="169"/>
      <c r="Q74" s="169"/>
      <c r="R74" s="169"/>
      <c r="S74" s="169"/>
      <c r="T74" s="169"/>
      <c r="U74" s="169"/>
      <c r="V74" s="169"/>
      <c r="W74" s="169"/>
      <c r="X74" s="169"/>
      <c r="Y74" s="169"/>
      <c r="Z74" s="169"/>
      <c r="AA74" s="169"/>
      <c r="AB74" s="169"/>
      <c r="AC74" s="169"/>
      <c r="AD74" s="169"/>
      <c r="AE74" s="169"/>
      <c r="AF74" s="169"/>
      <c r="AG74" s="169"/>
      <c r="AH74" s="169"/>
      <c r="AI74" s="169"/>
      <c r="AJ74" s="169"/>
      <c r="AK74" s="169"/>
      <c r="AL74" s="169"/>
      <c r="AM74" s="169"/>
      <c r="AN74" s="169"/>
      <c r="AO74" s="169"/>
    </row>
    <row r="75" spans="1:41" x14ac:dyDescent="0.2">
      <c r="A75" s="169"/>
      <c r="B75" s="169"/>
      <c r="C75" s="169"/>
      <c r="D75" s="169"/>
      <c r="E75" s="169"/>
      <c r="F75" s="169"/>
      <c r="G75" s="169"/>
      <c r="H75" s="169"/>
      <c r="I75" s="169"/>
      <c r="J75" s="169"/>
      <c r="K75" s="169"/>
      <c r="L75" s="169"/>
      <c r="M75" s="169"/>
      <c r="N75" s="169"/>
      <c r="O75" s="169"/>
      <c r="P75" s="169"/>
      <c r="Q75" s="169"/>
      <c r="R75" s="169"/>
      <c r="S75" s="169"/>
      <c r="T75" s="169"/>
      <c r="U75" s="169"/>
      <c r="V75" s="169"/>
      <c r="W75" s="169"/>
      <c r="X75" s="169"/>
      <c r="Y75" s="169"/>
      <c r="Z75" s="169"/>
      <c r="AA75" s="169"/>
      <c r="AB75" s="169"/>
      <c r="AC75" s="169"/>
      <c r="AD75" s="169"/>
      <c r="AE75" s="169"/>
      <c r="AF75" s="169"/>
      <c r="AG75" s="169"/>
      <c r="AH75" s="169"/>
      <c r="AI75" s="169"/>
      <c r="AJ75" s="169"/>
      <c r="AK75" s="169"/>
      <c r="AL75" s="169"/>
      <c r="AM75" s="169"/>
      <c r="AN75" s="169"/>
      <c r="AO75" s="169"/>
    </row>
    <row r="76" spans="1:41" x14ac:dyDescent="0.2">
      <c r="A76" s="169"/>
      <c r="B76" s="169"/>
      <c r="C76" s="169"/>
      <c r="D76" s="169"/>
      <c r="E76" s="169"/>
      <c r="F76" s="169"/>
      <c r="G76" s="169"/>
      <c r="H76" s="169"/>
      <c r="I76" s="169"/>
      <c r="J76" s="169"/>
      <c r="K76" s="169"/>
      <c r="L76" s="169"/>
      <c r="M76" s="169"/>
      <c r="N76" s="169"/>
      <c r="O76" s="169"/>
      <c r="P76" s="169"/>
      <c r="Q76" s="169"/>
      <c r="R76" s="169"/>
      <c r="S76" s="169"/>
      <c r="T76" s="169"/>
      <c r="U76" s="169"/>
      <c r="V76" s="169"/>
      <c r="W76" s="169"/>
      <c r="X76" s="169"/>
      <c r="Y76" s="169"/>
      <c r="Z76" s="169"/>
      <c r="AA76" s="169"/>
      <c r="AB76" s="169"/>
      <c r="AC76" s="169"/>
      <c r="AD76" s="169"/>
      <c r="AE76" s="169"/>
      <c r="AF76" s="169"/>
      <c r="AG76" s="169"/>
      <c r="AH76" s="169"/>
      <c r="AI76" s="169"/>
      <c r="AJ76" s="169"/>
      <c r="AK76" s="169"/>
      <c r="AL76" s="169"/>
      <c r="AM76" s="169"/>
      <c r="AN76" s="169"/>
      <c r="AO76" s="169"/>
    </row>
    <row r="77" spans="1:41" x14ac:dyDescent="0.2">
      <c r="A77" s="169"/>
      <c r="B77" s="169"/>
      <c r="C77" s="169"/>
      <c r="D77" s="169"/>
      <c r="E77" s="169"/>
      <c r="F77" s="169"/>
      <c r="G77" s="169"/>
      <c r="H77" s="169"/>
      <c r="I77" s="169"/>
      <c r="J77" s="169"/>
      <c r="K77" s="169"/>
      <c r="L77" s="169"/>
      <c r="M77" s="169"/>
      <c r="N77" s="169"/>
      <c r="O77" s="169"/>
      <c r="P77" s="169"/>
      <c r="Q77" s="169"/>
      <c r="R77" s="169"/>
      <c r="S77" s="169"/>
      <c r="T77" s="169"/>
      <c r="U77" s="169"/>
      <c r="V77" s="169"/>
      <c r="W77" s="169"/>
      <c r="X77" s="169"/>
      <c r="Y77" s="169"/>
      <c r="Z77" s="169"/>
      <c r="AA77" s="169"/>
      <c r="AB77" s="169"/>
      <c r="AC77" s="169"/>
      <c r="AD77" s="169"/>
      <c r="AE77" s="169"/>
      <c r="AF77" s="169"/>
      <c r="AG77" s="169"/>
      <c r="AH77" s="169"/>
      <c r="AI77" s="169"/>
      <c r="AJ77" s="169"/>
      <c r="AK77" s="169"/>
      <c r="AL77" s="169"/>
      <c r="AM77" s="169"/>
      <c r="AN77" s="169"/>
      <c r="AO77" s="169"/>
    </row>
    <row r="78" spans="1:41" x14ac:dyDescent="0.2">
      <c r="A78" s="169"/>
      <c r="B78" s="169"/>
      <c r="C78" s="169"/>
      <c r="D78" s="169"/>
      <c r="E78" s="169"/>
      <c r="F78" s="169"/>
      <c r="G78" s="169"/>
      <c r="H78" s="169"/>
      <c r="I78" s="169"/>
      <c r="J78" s="169"/>
      <c r="K78" s="169"/>
      <c r="L78" s="169"/>
      <c r="M78" s="169"/>
      <c r="N78" s="169"/>
      <c r="O78" s="169"/>
      <c r="P78" s="169"/>
      <c r="Q78" s="169"/>
      <c r="R78" s="169"/>
      <c r="S78" s="169"/>
      <c r="T78" s="169"/>
      <c r="U78" s="169"/>
      <c r="V78" s="169"/>
      <c r="W78" s="169"/>
      <c r="X78" s="169"/>
      <c r="Y78" s="169"/>
      <c r="Z78" s="169"/>
      <c r="AA78" s="169"/>
      <c r="AB78" s="169"/>
      <c r="AC78" s="169"/>
      <c r="AD78" s="169"/>
      <c r="AE78" s="169"/>
      <c r="AF78" s="169"/>
      <c r="AG78" s="169"/>
      <c r="AH78" s="169"/>
      <c r="AI78" s="169"/>
      <c r="AJ78" s="169"/>
      <c r="AK78" s="169"/>
      <c r="AL78" s="169"/>
      <c r="AM78" s="169"/>
      <c r="AN78" s="169"/>
      <c r="AO78" s="169"/>
    </row>
    <row r="79" spans="1:41" x14ac:dyDescent="0.2">
      <c r="A79" s="169"/>
      <c r="B79" s="169"/>
      <c r="C79" s="169"/>
      <c r="D79" s="169"/>
      <c r="E79" s="169"/>
      <c r="F79" s="169"/>
      <c r="G79" s="169"/>
      <c r="H79" s="169"/>
      <c r="I79" s="169"/>
      <c r="J79" s="169"/>
      <c r="K79" s="169"/>
      <c r="L79" s="169"/>
      <c r="M79" s="169"/>
      <c r="N79" s="169"/>
      <c r="O79" s="169"/>
      <c r="P79" s="169"/>
      <c r="Q79" s="169"/>
      <c r="R79" s="169"/>
      <c r="S79" s="169"/>
      <c r="T79" s="169"/>
      <c r="U79" s="169"/>
      <c r="V79" s="169"/>
      <c r="W79" s="169"/>
      <c r="X79" s="169"/>
      <c r="Y79" s="169"/>
      <c r="Z79" s="169"/>
      <c r="AA79" s="169"/>
      <c r="AB79" s="169"/>
      <c r="AC79" s="169"/>
      <c r="AD79" s="169"/>
      <c r="AE79" s="169"/>
      <c r="AF79" s="169"/>
      <c r="AG79" s="169"/>
      <c r="AH79" s="169"/>
      <c r="AI79" s="169"/>
      <c r="AJ79" s="169"/>
      <c r="AK79" s="169"/>
      <c r="AL79" s="169"/>
      <c r="AM79" s="169"/>
      <c r="AN79" s="169"/>
      <c r="AO79" s="169"/>
    </row>
    <row r="80" spans="1:41" x14ac:dyDescent="0.2">
      <c r="A80" s="169"/>
      <c r="B80" s="169"/>
      <c r="C80" s="169"/>
      <c r="D80" s="169"/>
      <c r="E80" s="169"/>
      <c r="F80" s="169"/>
      <c r="G80" s="169"/>
      <c r="H80" s="169"/>
      <c r="I80" s="169"/>
      <c r="J80" s="169"/>
      <c r="K80" s="169"/>
      <c r="L80" s="169"/>
      <c r="M80" s="169"/>
      <c r="N80" s="169"/>
      <c r="O80" s="169"/>
      <c r="P80" s="169"/>
      <c r="Q80" s="169"/>
      <c r="R80" s="169"/>
      <c r="S80" s="169"/>
      <c r="T80" s="169"/>
      <c r="U80" s="169"/>
      <c r="V80" s="169"/>
      <c r="W80" s="169"/>
      <c r="X80" s="169"/>
      <c r="Y80" s="169"/>
      <c r="Z80" s="169"/>
      <c r="AA80" s="169"/>
      <c r="AB80" s="169"/>
      <c r="AC80" s="169"/>
      <c r="AD80" s="169"/>
      <c r="AE80" s="169"/>
      <c r="AF80" s="169"/>
      <c r="AG80" s="169"/>
      <c r="AH80" s="169"/>
      <c r="AI80" s="169"/>
      <c r="AJ80" s="169"/>
      <c r="AK80" s="169"/>
      <c r="AL80" s="169"/>
      <c r="AM80" s="169"/>
      <c r="AN80" s="169"/>
      <c r="AO80" s="169"/>
    </row>
    <row r="81" spans="1:41" x14ac:dyDescent="0.2">
      <c r="A81" s="169"/>
      <c r="B81" s="169"/>
      <c r="C81" s="169"/>
      <c r="D81" s="169"/>
      <c r="E81" s="169"/>
      <c r="F81" s="169"/>
      <c r="G81" s="169"/>
      <c r="H81" s="169"/>
      <c r="I81" s="169"/>
      <c r="J81" s="169"/>
      <c r="K81" s="169"/>
      <c r="L81" s="169"/>
      <c r="M81" s="169"/>
      <c r="N81" s="169"/>
      <c r="O81" s="169"/>
      <c r="P81" s="169"/>
      <c r="Q81" s="169"/>
      <c r="R81" s="169"/>
      <c r="S81" s="169"/>
      <c r="T81" s="169"/>
      <c r="U81" s="169"/>
      <c r="V81" s="169"/>
      <c r="W81" s="169"/>
      <c r="X81" s="169"/>
      <c r="Y81" s="169"/>
      <c r="Z81" s="169"/>
      <c r="AA81" s="169"/>
      <c r="AB81" s="169"/>
      <c r="AC81" s="169"/>
      <c r="AD81" s="169"/>
      <c r="AE81" s="169"/>
      <c r="AF81" s="169"/>
      <c r="AG81" s="169"/>
      <c r="AH81" s="169"/>
      <c r="AI81" s="169"/>
      <c r="AJ81" s="169"/>
      <c r="AK81" s="169"/>
      <c r="AL81" s="169"/>
      <c r="AM81" s="169"/>
      <c r="AN81" s="169"/>
      <c r="AO81" s="169"/>
    </row>
    <row r="82" spans="1:41" x14ac:dyDescent="0.2">
      <c r="A82" s="169"/>
      <c r="B82" s="169"/>
      <c r="C82" s="169"/>
      <c r="D82" s="169"/>
      <c r="E82" s="169"/>
      <c r="F82" s="169"/>
      <c r="G82" s="169"/>
      <c r="H82" s="169"/>
      <c r="I82" s="169"/>
      <c r="J82" s="169"/>
      <c r="K82" s="169"/>
      <c r="L82" s="169"/>
      <c r="M82" s="169"/>
      <c r="N82" s="169"/>
      <c r="O82" s="169"/>
      <c r="P82" s="169"/>
      <c r="Q82" s="169"/>
      <c r="R82" s="169"/>
      <c r="S82" s="169"/>
      <c r="T82" s="169"/>
      <c r="U82" s="169"/>
      <c r="V82" s="169"/>
      <c r="W82" s="169"/>
      <c r="X82" s="169"/>
      <c r="Y82" s="169"/>
      <c r="Z82" s="169"/>
      <c r="AA82" s="169"/>
      <c r="AB82" s="169"/>
      <c r="AC82" s="169"/>
      <c r="AD82" s="169"/>
      <c r="AE82" s="169"/>
      <c r="AF82" s="169"/>
      <c r="AG82" s="169"/>
      <c r="AH82" s="169"/>
      <c r="AI82" s="169"/>
      <c r="AJ82" s="169"/>
      <c r="AK82" s="169"/>
      <c r="AL82" s="169"/>
      <c r="AM82" s="169"/>
      <c r="AN82" s="169"/>
      <c r="AO82" s="169"/>
    </row>
    <row r="83" spans="1:41" x14ac:dyDescent="0.2">
      <c r="A83" s="169"/>
      <c r="B83" s="169"/>
      <c r="C83" s="169"/>
      <c r="D83" s="169"/>
      <c r="E83" s="169"/>
      <c r="F83" s="169"/>
      <c r="G83" s="169"/>
      <c r="H83" s="169"/>
      <c r="I83" s="169"/>
      <c r="J83" s="169"/>
      <c r="K83" s="169"/>
      <c r="L83" s="169"/>
      <c r="M83" s="169"/>
      <c r="N83" s="169"/>
      <c r="O83" s="169"/>
      <c r="P83" s="169"/>
      <c r="Q83" s="169"/>
      <c r="R83" s="169"/>
      <c r="S83" s="169"/>
      <c r="T83" s="169"/>
      <c r="U83" s="169"/>
      <c r="V83" s="169"/>
      <c r="W83" s="169"/>
      <c r="X83" s="169"/>
      <c r="Y83" s="169"/>
      <c r="Z83" s="169"/>
      <c r="AA83" s="169"/>
      <c r="AB83" s="169"/>
      <c r="AC83" s="169"/>
      <c r="AD83" s="169"/>
      <c r="AE83" s="169"/>
      <c r="AF83" s="169"/>
      <c r="AG83" s="169"/>
      <c r="AH83" s="169"/>
      <c r="AI83" s="169"/>
      <c r="AJ83" s="169"/>
      <c r="AK83" s="169"/>
      <c r="AL83" s="169"/>
      <c r="AM83" s="169"/>
      <c r="AN83" s="169"/>
      <c r="AO83" s="169"/>
    </row>
    <row r="84" spans="1:41" x14ac:dyDescent="0.2">
      <c r="A84" s="169"/>
      <c r="B84" s="169"/>
      <c r="C84" s="169"/>
      <c r="D84" s="169"/>
      <c r="E84" s="169"/>
      <c r="F84" s="169"/>
      <c r="G84" s="169"/>
      <c r="H84" s="169"/>
      <c r="I84" s="169"/>
      <c r="J84" s="169"/>
      <c r="K84" s="169"/>
      <c r="L84" s="169"/>
      <c r="M84" s="169"/>
      <c r="N84" s="169"/>
      <c r="O84" s="169"/>
      <c r="P84" s="169"/>
      <c r="Q84" s="169"/>
      <c r="R84" s="169"/>
      <c r="S84" s="169"/>
      <c r="T84" s="169"/>
      <c r="U84" s="169"/>
      <c r="V84" s="169"/>
      <c r="W84" s="169"/>
      <c r="X84" s="169"/>
      <c r="Y84" s="169"/>
      <c r="Z84" s="169"/>
      <c r="AA84" s="169"/>
      <c r="AB84" s="169"/>
      <c r="AC84" s="169"/>
      <c r="AD84" s="169"/>
      <c r="AE84" s="169"/>
      <c r="AF84" s="169"/>
      <c r="AG84" s="169"/>
      <c r="AH84" s="169"/>
      <c r="AI84" s="169"/>
      <c r="AJ84" s="169"/>
      <c r="AK84" s="169"/>
      <c r="AL84" s="169"/>
      <c r="AM84" s="169"/>
      <c r="AN84" s="169"/>
      <c r="AO84" s="169"/>
    </row>
    <row r="85" spans="1:41" x14ac:dyDescent="0.2">
      <c r="A85" s="169"/>
      <c r="B85" s="169"/>
      <c r="C85" s="169"/>
      <c r="D85" s="169"/>
      <c r="E85" s="169"/>
      <c r="F85" s="169"/>
      <c r="G85" s="169"/>
      <c r="H85" s="169"/>
      <c r="I85" s="169"/>
      <c r="J85" s="169"/>
      <c r="K85" s="169"/>
      <c r="L85" s="169"/>
      <c r="M85" s="169"/>
      <c r="N85" s="169"/>
      <c r="O85" s="169"/>
      <c r="P85" s="169"/>
      <c r="Q85" s="169"/>
      <c r="R85" s="169"/>
      <c r="S85" s="169"/>
      <c r="T85" s="169"/>
      <c r="U85" s="169"/>
      <c r="V85" s="169"/>
      <c r="W85" s="169"/>
      <c r="X85" s="169"/>
      <c r="Y85" s="169"/>
      <c r="Z85" s="169"/>
      <c r="AA85" s="169"/>
      <c r="AB85" s="169"/>
      <c r="AC85" s="169"/>
      <c r="AD85" s="169"/>
      <c r="AE85" s="169"/>
      <c r="AF85" s="169"/>
      <c r="AG85" s="169"/>
      <c r="AH85" s="169"/>
      <c r="AI85" s="169"/>
      <c r="AJ85" s="169"/>
      <c r="AK85" s="169"/>
      <c r="AL85" s="169"/>
      <c r="AM85" s="169"/>
      <c r="AN85" s="169"/>
      <c r="AO85" s="169"/>
    </row>
    <row r="86" spans="1:41" x14ac:dyDescent="0.2">
      <c r="A86" s="169"/>
      <c r="B86" s="169"/>
      <c r="C86" s="169"/>
      <c r="D86" s="169"/>
      <c r="E86" s="169"/>
      <c r="F86" s="169"/>
      <c r="G86" s="169"/>
      <c r="H86" s="169"/>
      <c r="I86" s="169"/>
      <c r="J86" s="169"/>
      <c r="K86" s="169"/>
      <c r="L86" s="169"/>
      <c r="M86" s="169"/>
      <c r="N86" s="169"/>
      <c r="O86" s="169"/>
      <c r="P86" s="169"/>
      <c r="Q86" s="169"/>
      <c r="R86" s="169"/>
      <c r="S86" s="169"/>
      <c r="T86" s="169"/>
      <c r="U86" s="169"/>
      <c r="V86" s="169"/>
      <c r="W86" s="169"/>
      <c r="X86" s="169"/>
      <c r="Y86" s="169"/>
      <c r="Z86" s="169"/>
      <c r="AA86" s="169"/>
      <c r="AB86" s="169"/>
      <c r="AC86" s="169"/>
      <c r="AD86" s="169"/>
      <c r="AE86" s="169"/>
      <c r="AF86" s="169"/>
      <c r="AG86" s="169"/>
      <c r="AH86" s="169"/>
      <c r="AI86" s="169"/>
      <c r="AJ86" s="169"/>
      <c r="AK86" s="169"/>
      <c r="AL86" s="169"/>
      <c r="AM86" s="169"/>
      <c r="AN86" s="169"/>
      <c r="AO86" s="169"/>
    </row>
    <row r="87" spans="1:41" x14ac:dyDescent="0.2">
      <c r="A87" s="169"/>
      <c r="B87" s="169"/>
      <c r="C87" s="169"/>
      <c r="D87" s="169"/>
      <c r="E87" s="169"/>
      <c r="F87" s="169"/>
      <c r="G87" s="169"/>
      <c r="H87" s="169"/>
      <c r="I87" s="169"/>
      <c r="J87" s="169"/>
      <c r="K87" s="169"/>
      <c r="L87" s="169"/>
      <c r="M87" s="169"/>
      <c r="N87" s="169"/>
      <c r="O87" s="169"/>
      <c r="P87" s="169"/>
      <c r="Q87" s="169"/>
      <c r="R87" s="169"/>
      <c r="S87" s="169"/>
      <c r="T87" s="169"/>
      <c r="U87" s="169"/>
      <c r="V87" s="169"/>
      <c r="W87" s="169"/>
      <c r="X87" s="169"/>
      <c r="Y87" s="169"/>
      <c r="Z87" s="169"/>
      <c r="AA87" s="169"/>
      <c r="AB87" s="169"/>
      <c r="AC87" s="169"/>
      <c r="AD87" s="169"/>
      <c r="AE87" s="169"/>
      <c r="AF87" s="169"/>
      <c r="AG87" s="169"/>
      <c r="AH87" s="169"/>
      <c r="AI87" s="169"/>
      <c r="AJ87" s="169"/>
      <c r="AK87" s="169"/>
      <c r="AL87" s="169"/>
      <c r="AM87" s="169"/>
      <c r="AN87" s="169"/>
      <c r="AO87" s="169"/>
    </row>
    <row r="88" spans="1:41" x14ac:dyDescent="0.2">
      <c r="A88" s="169"/>
      <c r="B88" s="169"/>
      <c r="C88" s="169"/>
      <c r="D88" s="169"/>
      <c r="E88" s="169"/>
      <c r="F88" s="169"/>
      <c r="G88" s="169"/>
      <c r="H88" s="169"/>
      <c r="I88" s="169"/>
      <c r="J88" s="169"/>
      <c r="K88" s="169"/>
      <c r="L88" s="169"/>
      <c r="M88" s="169"/>
      <c r="N88" s="169"/>
      <c r="O88" s="169"/>
      <c r="P88" s="169"/>
      <c r="Q88" s="169"/>
      <c r="R88" s="169"/>
      <c r="S88" s="169"/>
      <c r="T88" s="169"/>
      <c r="U88" s="169"/>
      <c r="V88" s="169"/>
      <c r="W88" s="169"/>
      <c r="X88" s="169"/>
      <c r="Y88" s="169"/>
      <c r="Z88" s="169"/>
      <c r="AA88" s="169"/>
      <c r="AB88" s="169"/>
      <c r="AC88" s="169"/>
      <c r="AD88" s="169"/>
      <c r="AE88" s="169"/>
      <c r="AF88" s="169"/>
      <c r="AG88" s="169"/>
      <c r="AH88" s="169"/>
      <c r="AI88" s="169"/>
      <c r="AJ88" s="169"/>
      <c r="AK88" s="169"/>
      <c r="AL88" s="169"/>
      <c r="AM88" s="169"/>
      <c r="AN88" s="169"/>
      <c r="AO88" s="169"/>
    </row>
    <row r="89" spans="1:41" x14ac:dyDescent="0.2">
      <c r="A89" s="169"/>
      <c r="B89" s="169"/>
      <c r="C89" s="169"/>
      <c r="D89" s="169"/>
      <c r="E89" s="169"/>
      <c r="F89" s="169"/>
      <c r="G89" s="169"/>
      <c r="H89" s="169"/>
      <c r="I89" s="169"/>
      <c r="J89" s="169"/>
      <c r="K89" s="169"/>
      <c r="L89" s="169"/>
      <c r="M89" s="169"/>
      <c r="N89" s="169"/>
      <c r="O89" s="169"/>
      <c r="P89" s="169"/>
      <c r="Q89" s="169"/>
      <c r="R89" s="169"/>
      <c r="S89" s="169"/>
      <c r="T89" s="169"/>
      <c r="U89" s="169"/>
      <c r="V89" s="169"/>
      <c r="W89" s="169"/>
      <c r="X89" s="169"/>
      <c r="Y89" s="169"/>
      <c r="Z89" s="169"/>
      <c r="AA89" s="169"/>
      <c r="AB89" s="169"/>
      <c r="AC89" s="169"/>
      <c r="AD89" s="169"/>
      <c r="AE89" s="169"/>
      <c r="AF89" s="169"/>
      <c r="AG89" s="169"/>
      <c r="AH89" s="169"/>
      <c r="AI89" s="169"/>
      <c r="AJ89" s="169"/>
      <c r="AK89" s="169"/>
      <c r="AL89" s="169"/>
      <c r="AM89" s="169"/>
      <c r="AN89" s="169"/>
      <c r="AO89" s="169"/>
    </row>
    <row r="90" spans="1:41" x14ac:dyDescent="0.2">
      <c r="A90" s="169"/>
      <c r="B90" s="169"/>
      <c r="C90" s="169"/>
      <c r="D90" s="169"/>
      <c r="E90" s="169"/>
      <c r="F90" s="169"/>
      <c r="G90" s="169"/>
      <c r="H90" s="169"/>
      <c r="I90" s="169"/>
      <c r="J90" s="169"/>
      <c r="K90" s="169"/>
      <c r="L90" s="169"/>
      <c r="M90" s="169"/>
      <c r="N90" s="169"/>
      <c r="O90" s="169"/>
      <c r="P90" s="169"/>
      <c r="Q90" s="169"/>
      <c r="R90" s="169"/>
      <c r="S90" s="169"/>
      <c r="T90" s="169"/>
      <c r="U90" s="169"/>
      <c r="V90" s="169"/>
      <c r="W90" s="169"/>
      <c r="X90" s="169"/>
      <c r="Y90" s="169"/>
      <c r="Z90" s="169"/>
      <c r="AA90" s="169"/>
      <c r="AB90" s="169"/>
      <c r="AC90" s="169"/>
      <c r="AD90" s="169"/>
      <c r="AE90" s="169"/>
      <c r="AF90" s="169"/>
      <c r="AG90" s="169"/>
      <c r="AH90" s="169"/>
      <c r="AI90" s="169"/>
      <c r="AJ90" s="169"/>
      <c r="AK90" s="169"/>
      <c r="AL90" s="169"/>
      <c r="AM90" s="169"/>
      <c r="AN90" s="169"/>
      <c r="AO90" s="169"/>
    </row>
    <row r="91" spans="1:41" x14ac:dyDescent="0.2">
      <c r="A91" s="169"/>
      <c r="B91" s="169"/>
      <c r="C91" s="169"/>
      <c r="D91" s="169"/>
      <c r="E91" s="169"/>
      <c r="F91" s="169"/>
      <c r="G91" s="169"/>
      <c r="H91" s="169"/>
      <c r="I91" s="169"/>
      <c r="J91" s="169"/>
      <c r="K91" s="169"/>
      <c r="L91" s="169"/>
      <c r="M91" s="169"/>
      <c r="N91" s="169"/>
      <c r="O91" s="169"/>
      <c r="P91" s="169"/>
      <c r="Q91" s="169"/>
      <c r="R91" s="169"/>
      <c r="S91" s="169"/>
      <c r="T91" s="169"/>
      <c r="U91" s="169"/>
      <c r="V91" s="169"/>
      <c r="W91" s="169"/>
      <c r="X91" s="169"/>
      <c r="Y91" s="169"/>
      <c r="Z91" s="169"/>
      <c r="AA91" s="169"/>
      <c r="AB91" s="169"/>
      <c r="AC91" s="169"/>
      <c r="AD91" s="169"/>
      <c r="AE91" s="169"/>
      <c r="AF91" s="169"/>
      <c r="AG91" s="169"/>
      <c r="AH91" s="169"/>
      <c r="AI91" s="169"/>
      <c r="AJ91" s="169"/>
      <c r="AK91" s="169"/>
      <c r="AL91" s="169"/>
      <c r="AM91" s="169"/>
      <c r="AN91" s="169"/>
      <c r="AO91" s="169"/>
    </row>
    <row r="92" spans="1:41" x14ac:dyDescent="0.2">
      <c r="A92" s="169"/>
      <c r="B92" s="169"/>
      <c r="C92" s="169"/>
      <c r="D92" s="169"/>
      <c r="E92" s="169"/>
      <c r="F92" s="169"/>
      <c r="G92" s="169"/>
      <c r="H92" s="169"/>
      <c r="I92" s="169"/>
      <c r="J92" s="169"/>
      <c r="K92" s="169"/>
      <c r="L92" s="169"/>
      <c r="M92" s="169"/>
      <c r="N92" s="169"/>
      <c r="O92" s="169"/>
      <c r="P92" s="169"/>
      <c r="Q92" s="169"/>
      <c r="R92" s="169"/>
      <c r="S92" s="169"/>
      <c r="T92" s="169"/>
      <c r="U92" s="169"/>
      <c r="V92" s="169"/>
      <c r="W92" s="169"/>
      <c r="X92" s="169"/>
      <c r="Y92" s="169"/>
      <c r="Z92" s="169"/>
      <c r="AA92" s="169"/>
      <c r="AB92" s="169"/>
      <c r="AC92" s="169"/>
      <c r="AD92" s="169"/>
      <c r="AE92" s="169"/>
      <c r="AF92" s="169"/>
      <c r="AG92" s="169"/>
      <c r="AH92" s="169"/>
      <c r="AI92" s="169"/>
      <c r="AJ92" s="169"/>
      <c r="AK92" s="169"/>
      <c r="AL92" s="169"/>
      <c r="AM92" s="169"/>
      <c r="AN92" s="169"/>
      <c r="AO92" s="169"/>
    </row>
    <row r="93" spans="1:41" x14ac:dyDescent="0.2">
      <c r="A93" s="169"/>
      <c r="B93" s="169"/>
      <c r="C93" s="169"/>
      <c r="D93" s="169"/>
      <c r="E93" s="169"/>
      <c r="F93" s="169"/>
      <c r="G93" s="169"/>
      <c r="H93" s="169"/>
      <c r="I93" s="169"/>
      <c r="J93" s="169"/>
      <c r="K93" s="169"/>
      <c r="L93" s="169"/>
      <c r="M93" s="169"/>
      <c r="N93" s="169"/>
      <c r="O93" s="169"/>
      <c r="P93" s="169"/>
      <c r="Q93" s="169"/>
      <c r="R93" s="169"/>
      <c r="S93" s="169"/>
      <c r="T93" s="169"/>
      <c r="U93" s="169"/>
      <c r="V93" s="169"/>
      <c r="W93" s="169"/>
      <c r="X93" s="169"/>
      <c r="Y93" s="169"/>
      <c r="Z93" s="169"/>
      <c r="AA93" s="169"/>
      <c r="AB93" s="169"/>
      <c r="AC93" s="169"/>
      <c r="AD93" s="169"/>
      <c r="AE93" s="169"/>
      <c r="AF93" s="169"/>
      <c r="AG93" s="169"/>
      <c r="AH93" s="169"/>
      <c r="AI93" s="169"/>
      <c r="AJ93" s="169"/>
      <c r="AK93" s="169"/>
      <c r="AL93" s="169"/>
      <c r="AM93" s="169"/>
      <c r="AN93" s="169"/>
      <c r="AO93" s="169"/>
    </row>
    <row r="94" spans="1:41" x14ac:dyDescent="0.2">
      <c r="A94" s="169"/>
      <c r="B94" s="169"/>
      <c r="C94" s="169"/>
      <c r="D94" s="169"/>
      <c r="E94" s="169"/>
      <c r="F94" s="169"/>
      <c r="G94" s="169"/>
      <c r="H94" s="169"/>
      <c r="I94" s="169"/>
      <c r="J94" s="169"/>
      <c r="K94" s="169"/>
      <c r="L94" s="169"/>
      <c r="M94" s="169"/>
      <c r="N94" s="169"/>
      <c r="O94" s="169"/>
      <c r="P94" s="169"/>
      <c r="Q94" s="169"/>
      <c r="R94" s="169"/>
      <c r="S94" s="169"/>
      <c r="T94" s="169"/>
      <c r="U94" s="169"/>
      <c r="V94" s="169"/>
      <c r="W94" s="169"/>
      <c r="X94" s="169"/>
      <c r="Y94" s="169"/>
      <c r="Z94" s="169"/>
      <c r="AA94" s="169"/>
      <c r="AB94" s="169"/>
      <c r="AC94" s="169"/>
      <c r="AD94" s="169"/>
      <c r="AE94" s="169"/>
      <c r="AF94" s="169"/>
      <c r="AG94" s="169"/>
      <c r="AH94" s="169"/>
      <c r="AI94" s="169"/>
      <c r="AJ94" s="169"/>
      <c r="AK94" s="169"/>
      <c r="AL94" s="169"/>
      <c r="AM94" s="169"/>
      <c r="AN94" s="169"/>
      <c r="AO94" s="169"/>
    </row>
    <row r="95" spans="1:41" x14ac:dyDescent="0.2">
      <c r="A95" s="169"/>
      <c r="B95" s="169"/>
      <c r="C95" s="169"/>
      <c r="D95" s="169"/>
      <c r="E95" s="169"/>
      <c r="F95" s="169"/>
      <c r="G95" s="169"/>
      <c r="H95" s="169"/>
      <c r="I95" s="169"/>
      <c r="J95" s="169"/>
      <c r="K95" s="169"/>
      <c r="L95" s="169"/>
      <c r="M95" s="169"/>
      <c r="N95" s="169"/>
      <c r="O95" s="169"/>
      <c r="P95" s="169"/>
      <c r="Q95" s="169"/>
      <c r="R95" s="169"/>
      <c r="S95" s="169"/>
      <c r="T95" s="169"/>
      <c r="U95" s="169"/>
      <c r="V95" s="169"/>
      <c r="W95" s="169"/>
      <c r="X95" s="169"/>
      <c r="Y95" s="169"/>
      <c r="Z95" s="169"/>
      <c r="AA95" s="169"/>
      <c r="AB95" s="169"/>
      <c r="AC95" s="169"/>
      <c r="AD95" s="169"/>
      <c r="AE95" s="169"/>
      <c r="AF95" s="169"/>
      <c r="AG95" s="169"/>
      <c r="AH95" s="169"/>
      <c r="AI95" s="169"/>
      <c r="AJ95" s="169"/>
      <c r="AK95" s="169"/>
      <c r="AL95" s="169"/>
      <c r="AM95" s="169"/>
      <c r="AN95" s="169"/>
      <c r="AO95" s="169"/>
    </row>
    <row r="96" spans="1:41" x14ac:dyDescent="0.2">
      <c r="A96" s="169"/>
      <c r="B96" s="169"/>
      <c r="C96" s="169"/>
      <c r="D96" s="169"/>
      <c r="E96" s="169"/>
      <c r="F96" s="169"/>
      <c r="G96" s="169"/>
      <c r="H96" s="169"/>
      <c r="I96" s="169"/>
      <c r="J96" s="169"/>
      <c r="K96" s="169"/>
      <c r="L96" s="169"/>
      <c r="M96" s="169"/>
      <c r="N96" s="169"/>
      <c r="O96" s="169"/>
      <c r="P96" s="169"/>
      <c r="Q96" s="169"/>
      <c r="R96" s="169"/>
      <c r="S96" s="169"/>
      <c r="T96" s="169"/>
      <c r="U96" s="169"/>
      <c r="V96" s="169"/>
      <c r="W96" s="169"/>
      <c r="X96" s="169"/>
      <c r="Y96" s="169"/>
      <c r="Z96" s="169"/>
      <c r="AA96" s="169"/>
      <c r="AB96" s="169"/>
      <c r="AC96" s="169"/>
      <c r="AD96" s="169"/>
      <c r="AE96" s="169"/>
      <c r="AF96" s="169"/>
      <c r="AG96" s="169"/>
      <c r="AH96" s="169"/>
      <c r="AI96" s="169"/>
      <c r="AJ96" s="169"/>
      <c r="AK96" s="169"/>
      <c r="AL96" s="169"/>
      <c r="AM96" s="169"/>
      <c r="AN96" s="169"/>
      <c r="AO96" s="169"/>
    </row>
    <row r="97" spans="1:41" x14ac:dyDescent="0.2">
      <c r="A97" s="169"/>
      <c r="B97" s="169"/>
      <c r="C97" s="169"/>
      <c r="D97" s="169"/>
      <c r="E97" s="169"/>
      <c r="F97" s="169"/>
      <c r="G97" s="169"/>
      <c r="H97" s="169"/>
      <c r="I97" s="169"/>
      <c r="J97" s="169"/>
      <c r="K97" s="169"/>
      <c r="L97" s="169"/>
      <c r="M97" s="169"/>
      <c r="N97" s="169"/>
      <c r="O97" s="169"/>
      <c r="P97" s="169"/>
      <c r="Q97" s="169"/>
      <c r="R97" s="169"/>
      <c r="S97" s="169"/>
      <c r="T97" s="169"/>
      <c r="U97" s="169"/>
      <c r="V97" s="169"/>
      <c r="W97" s="169"/>
      <c r="X97" s="169"/>
      <c r="Y97" s="169"/>
      <c r="Z97" s="169"/>
      <c r="AA97" s="169"/>
      <c r="AB97" s="169"/>
      <c r="AC97" s="169"/>
      <c r="AD97" s="169"/>
      <c r="AE97" s="169"/>
      <c r="AF97" s="169"/>
      <c r="AG97" s="169"/>
      <c r="AH97" s="169"/>
      <c r="AI97" s="169"/>
      <c r="AJ97" s="169"/>
      <c r="AK97" s="169"/>
      <c r="AL97" s="169"/>
      <c r="AM97" s="169"/>
      <c r="AN97" s="169"/>
      <c r="AO97" s="169"/>
    </row>
    <row r="98" spans="1:41" x14ac:dyDescent="0.2">
      <c r="A98" s="169"/>
      <c r="B98" s="169"/>
      <c r="C98" s="169"/>
      <c r="D98" s="169"/>
      <c r="E98" s="169"/>
      <c r="F98" s="169"/>
      <c r="G98" s="169"/>
      <c r="H98" s="169"/>
      <c r="I98" s="169"/>
      <c r="J98" s="169"/>
      <c r="K98" s="169"/>
      <c r="L98" s="169"/>
      <c r="M98" s="169"/>
      <c r="N98" s="169"/>
      <c r="O98" s="169"/>
      <c r="P98" s="169"/>
      <c r="Q98" s="169"/>
      <c r="R98" s="169"/>
      <c r="S98" s="169"/>
      <c r="T98" s="169"/>
      <c r="U98" s="169"/>
      <c r="V98" s="169"/>
      <c r="W98" s="169"/>
      <c r="X98" s="169"/>
      <c r="Y98" s="169"/>
      <c r="Z98" s="169"/>
      <c r="AA98" s="169"/>
      <c r="AB98" s="169"/>
      <c r="AC98" s="169"/>
      <c r="AD98" s="169"/>
      <c r="AE98" s="169"/>
      <c r="AF98" s="169"/>
      <c r="AG98" s="169"/>
      <c r="AH98" s="169"/>
      <c r="AI98" s="169"/>
      <c r="AJ98" s="169"/>
      <c r="AK98" s="169"/>
      <c r="AL98" s="169"/>
      <c r="AM98" s="169"/>
      <c r="AN98" s="169"/>
      <c r="AO98" s="169"/>
    </row>
    <row r="99" spans="1:41" x14ac:dyDescent="0.2">
      <c r="A99" s="169"/>
      <c r="B99" s="169"/>
      <c r="C99" s="169"/>
      <c r="D99" s="169"/>
      <c r="E99" s="169"/>
      <c r="F99" s="169"/>
      <c r="G99" s="169"/>
      <c r="H99" s="169"/>
      <c r="I99" s="169"/>
      <c r="J99" s="169"/>
      <c r="K99" s="169"/>
      <c r="L99" s="169"/>
      <c r="M99" s="169"/>
      <c r="N99" s="169"/>
      <c r="O99" s="169"/>
      <c r="P99" s="169"/>
      <c r="Q99" s="169"/>
      <c r="R99" s="169"/>
      <c r="S99" s="169"/>
      <c r="T99" s="169"/>
      <c r="U99" s="169"/>
      <c r="V99" s="169"/>
      <c r="W99" s="169"/>
      <c r="X99" s="169"/>
      <c r="Y99" s="169"/>
      <c r="Z99" s="169"/>
      <c r="AA99" s="169"/>
      <c r="AB99" s="169"/>
      <c r="AC99" s="169"/>
      <c r="AD99" s="169"/>
      <c r="AE99" s="169"/>
      <c r="AF99" s="169"/>
      <c r="AG99" s="169"/>
      <c r="AH99" s="169"/>
      <c r="AI99" s="169"/>
      <c r="AJ99" s="169"/>
      <c r="AK99" s="169"/>
      <c r="AL99" s="169"/>
      <c r="AM99" s="169"/>
      <c r="AN99" s="169"/>
      <c r="AO99" s="169"/>
    </row>
    <row r="100" spans="1:41" x14ac:dyDescent="0.2">
      <c r="A100" s="169"/>
      <c r="B100" s="169"/>
      <c r="C100" s="169"/>
      <c r="D100" s="169"/>
      <c r="E100" s="169"/>
      <c r="F100" s="169"/>
      <c r="G100" s="169"/>
      <c r="H100" s="169"/>
      <c r="I100" s="169"/>
      <c r="J100" s="169"/>
      <c r="K100" s="169"/>
      <c r="L100" s="169"/>
      <c r="M100" s="169"/>
      <c r="N100" s="169"/>
      <c r="O100" s="169"/>
      <c r="P100" s="169"/>
      <c r="Q100" s="169"/>
      <c r="R100" s="169"/>
      <c r="S100" s="169"/>
      <c r="T100" s="169"/>
      <c r="U100" s="169"/>
      <c r="V100" s="169"/>
      <c r="W100" s="169"/>
      <c r="X100" s="169"/>
      <c r="Y100" s="169"/>
      <c r="Z100" s="169"/>
      <c r="AA100" s="169"/>
      <c r="AB100" s="169"/>
      <c r="AC100" s="169"/>
      <c r="AD100" s="169"/>
      <c r="AE100" s="169"/>
      <c r="AF100" s="169"/>
      <c r="AG100" s="169"/>
      <c r="AH100" s="169"/>
      <c r="AI100" s="169"/>
      <c r="AJ100" s="169"/>
      <c r="AK100" s="169"/>
      <c r="AL100" s="169"/>
      <c r="AM100" s="169"/>
      <c r="AN100" s="169"/>
      <c r="AO100" s="169"/>
    </row>
    <row r="101" spans="1:41" x14ac:dyDescent="0.2">
      <c r="A101" s="169"/>
      <c r="B101" s="169"/>
      <c r="C101" s="169"/>
      <c r="D101" s="169"/>
      <c r="E101" s="169"/>
      <c r="F101" s="169"/>
      <c r="G101" s="169"/>
      <c r="H101" s="169"/>
      <c r="I101" s="169"/>
      <c r="J101" s="169"/>
      <c r="K101" s="169"/>
      <c r="L101" s="169"/>
      <c r="M101" s="169"/>
      <c r="N101" s="169"/>
      <c r="O101" s="169"/>
      <c r="P101" s="169"/>
      <c r="Q101" s="169"/>
      <c r="R101" s="169"/>
      <c r="S101" s="169"/>
      <c r="T101" s="169"/>
      <c r="U101" s="169"/>
      <c r="V101" s="169"/>
      <c r="W101" s="169"/>
      <c r="X101" s="169"/>
      <c r="Y101" s="169"/>
      <c r="Z101" s="169"/>
      <c r="AA101" s="169"/>
      <c r="AB101" s="169"/>
      <c r="AC101" s="169"/>
      <c r="AD101" s="169"/>
      <c r="AE101" s="169"/>
      <c r="AF101" s="169"/>
      <c r="AG101" s="169"/>
      <c r="AH101" s="169"/>
      <c r="AI101" s="169"/>
      <c r="AJ101" s="169"/>
      <c r="AK101" s="169"/>
      <c r="AL101" s="169"/>
      <c r="AM101" s="169"/>
      <c r="AN101" s="169"/>
      <c r="AO101" s="169"/>
    </row>
    <row r="102" spans="1:41" x14ac:dyDescent="0.2">
      <c r="A102" s="169"/>
      <c r="B102" s="169"/>
      <c r="C102" s="169"/>
      <c r="D102" s="169"/>
      <c r="E102" s="169"/>
      <c r="F102" s="169"/>
      <c r="G102" s="169"/>
      <c r="H102" s="169"/>
      <c r="I102" s="169"/>
      <c r="J102" s="169"/>
      <c r="K102" s="169"/>
      <c r="L102" s="169"/>
      <c r="M102" s="169"/>
      <c r="N102" s="169"/>
      <c r="O102" s="169"/>
      <c r="P102" s="169"/>
      <c r="Q102" s="169"/>
      <c r="R102" s="169"/>
      <c r="S102" s="169"/>
      <c r="T102" s="169"/>
      <c r="U102" s="169"/>
      <c r="V102" s="169"/>
      <c r="W102" s="169"/>
      <c r="X102" s="169"/>
      <c r="Y102" s="169"/>
      <c r="Z102" s="169"/>
      <c r="AA102" s="169"/>
      <c r="AB102" s="169"/>
      <c r="AC102" s="169"/>
      <c r="AD102" s="169"/>
      <c r="AE102" s="169"/>
      <c r="AF102" s="169"/>
      <c r="AG102" s="169"/>
      <c r="AH102" s="169"/>
      <c r="AI102" s="169"/>
      <c r="AJ102" s="169"/>
      <c r="AK102" s="169"/>
      <c r="AL102" s="169"/>
      <c r="AM102" s="169"/>
      <c r="AN102" s="169"/>
      <c r="AO102" s="169"/>
    </row>
    <row r="103" spans="1:41" x14ac:dyDescent="0.2">
      <c r="A103" s="169"/>
      <c r="B103" s="169"/>
      <c r="C103" s="169"/>
      <c r="D103" s="169"/>
      <c r="E103" s="169"/>
      <c r="F103" s="169"/>
      <c r="G103" s="169"/>
      <c r="H103" s="169"/>
      <c r="I103" s="169"/>
      <c r="J103" s="169"/>
      <c r="K103" s="169"/>
      <c r="L103" s="169"/>
      <c r="M103" s="169"/>
      <c r="N103" s="169"/>
      <c r="O103" s="169"/>
      <c r="P103" s="169"/>
      <c r="Q103" s="169"/>
      <c r="R103" s="169"/>
      <c r="S103" s="169"/>
      <c r="T103" s="169"/>
      <c r="U103" s="169"/>
      <c r="V103" s="169"/>
      <c r="W103" s="169"/>
      <c r="X103" s="169"/>
      <c r="Y103" s="169"/>
      <c r="Z103" s="169"/>
      <c r="AA103" s="169"/>
      <c r="AB103" s="169"/>
      <c r="AC103" s="169"/>
      <c r="AD103" s="169"/>
      <c r="AE103" s="169"/>
      <c r="AF103" s="169"/>
      <c r="AG103" s="169"/>
      <c r="AH103" s="169"/>
      <c r="AI103" s="169"/>
      <c r="AJ103" s="169"/>
      <c r="AK103" s="169"/>
      <c r="AL103" s="169"/>
      <c r="AM103" s="169"/>
      <c r="AN103" s="169"/>
      <c r="AO103" s="169"/>
    </row>
    <row r="104" spans="1:41" x14ac:dyDescent="0.2">
      <c r="A104" s="169"/>
      <c r="B104" s="169"/>
      <c r="C104" s="169"/>
      <c r="D104" s="169"/>
      <c r="E104" s="169"/>
      <c r="F104" s="169"/>
      <c r="G104" s="169"/>
      <c r="H104" s="169"/>
      <c r="I104" s="169"/>
      <c r="J104" s="169"/>
      <c r="K104" s="169"/>
      <c r="L104" s="169"/>
      <c r="M104" s="169"/>
      <c r="N104" s="169"/>
      <c r="O104" s="169"/>
      <c r="P104" s="169"/>
      <c r="Q104" s="169"/>
      <c r="R104" s="169"/>
      <c r="S104" s="169"/>
      <c r="T104" s="169"/>
      <c r="U104" s="169"/>
      <c r="V104" s="169"/>
      <c r="W104" s="169"/>
      <c r="X104" s="169"/>
      <c r="Y104" s="169"/>
      <c r="Z104" s="169"/>
      <c r="AA104" s="169"/>
      <c r="AB104" s="169"/>
      <c r="AC104" s="169"/>
      <c r="AD104" s="169"/>
      <c r="AE104" s="169"/>
      <c r="AF104" s="169"/>
      <c r="AG104" s="169"/>
      <c r="AH104" s="169"/>
      <c r="AI104" s="169"/>
      <c r="AJ104" s="169"/>
      <c r="AK104" s="169"/>
      <c r="AL104" s="169"/>
      <c r="AM104" s="169"/>
      <c r="AN104" s="169"/>
      <c r="AO104" s="169"/>
    </row>
    <row r="105" spans="1:41" x14ac:dyDescent="0.2">
      <c r="A105" s="169"/>
      <c r="B105" s="169"/>
      <c r="C105" s="169"/>
      <c r="D105" s="169"/>
      <c r="E105" s="169"/>
      <c r="F105" s="169"/>
      <c r="G105" s="169"/>
      <c r="H105" s="169"/>
      <c r="I105" s="169"/>
      <c r="J105" s="169"/>
      <c r="K105" s="169"/>
      <c r="L105" s="169"/>
      <c r="M105" s="169"/>
      <c r="N105" s="169"/>
      <c r="O105" s="169"/>
      <c r="P105" s="169"/>
      <c r="Q105" s="169"/>
      <c r="R105" s="169"/>
      <c r="S105" s="169"/>
      <c r="T105" s="169"/>
      <c r="U105" s="169"/>
      <c r="V105" s="169"/>
      <c r="W105" s="169"/>
      <c r="X105" s="169"/>
      <c r="Y105" s="169"/>
      <c r="Z105" s="169"/>
      <c r="AA105" s="169"/>
      <c r="AB105" s="169"/>
      <c r="AC105" s="169"/>
      <c r="AD105" s="169"/>
      <c r="AE105" s="169"/>
      <c r="AF105" s="169"/>
      <c r="AG105" s="169"/>
      <c r="AH105" s="169"/>
      <c r="AI105" s="169"/>
      <c r="AJ105" s="169"/>
      <c r="AK105" s="169"/>
      <c r="AL105" s="169"/>
      <c r="AM105" s="169"/>
      <c r="AN105" s="169"/>
      <c r="AO105" s="169"/>
    </row>
    <row r="106" spans="1:41" x14ac:dyDescent="0.2">
      <c r="A106" s="169"/>
      <c r="B106" s="169"/>
      <c r="C106" s="169"/>
      <c r="D106" s="169"/>
      <c r="E106" s="169"/>
      <c r="F106" s="169"/>
      <c r="G106" s="169"/>
      <c r="H106" s="169"/>
      <c r="I106" s="169"/>
      <c r="J106" s="169"/>
      <c r="K106" s="169"/>
      <c r="L106" s="169"/>
      <c r="M106" s="169"/>
      <c r="N106" s="169"/>
      <c r="O106" s="169"/>
      <c r="P106" s="169"/>
      <c r="Q106" s="169"/>
      <c r="R106" s="169"/>
      <c r="S106" s="169"/>
      <c r="T106" s="169"/>
      <c r="U106" s="169"/>
      <c r="V106" s="169"/>
      <c r="W106" s="169"/>
      <c r="X106" s="169"/>
      <c r="Y106" s="169"/>
      <c r="Z106" s="169"/>
      <c r="AA106" s="169"/>
      <c r="AB106" s="169"/>
      <c r="AC106" s="169"/>
      <c r="AD106" s="169"/>
      <c r="AE106" s="169"/>
      <c r="AF106" s="169"/>
      <c r="AG106" s="169"/>
      <c r="AH106" s="169"/>
      <c r="AI106" s="169"/>
      <c r="AJ106" s="169"/>
      <c r="AK106" s="169"/>
      <c r="AL106" s="169"/>
      <c r="AM106" s="169"/>
      <c r="AN106" s="169"/>
      <c r="AO106" s="169"/>
    </row>
    <row r="107" spans="1:41" x14ac:dyDescent="0.2">
      <c r="A107" s="169"/>
      <c r="B107" s="169"/>
      <c r="C107" s="169"/>
      <c r="D107" s="169"/>
      <c r="E107" s="169"/>
      <c r="F107" s="169"/>
      <c r="G107" s="169"/>
      <c r="H107" s="169"/>
      <c r="I107" s="169"/>
      <c r="J107" s="169"/>
      <c r="K107" s="169"/>
      <c r="L107" s="169"/>
      <c r="M107" s="169"/>
      <c r="N107" s="169"/>
      <c r="O107" s="169"/>
      <c r="P107" s="169"/>
      <c r="Q107" s="169"/>
      <c r="R107" s="169"/>
      <c r="S107" s="169"/>
      <c r="T107" s="169"/>
      <c r="U107" s="169"/>
      <c r="V107" s="169"/>
      <c r="W107" s="169"/>
      <c r="X107" s="169"/>
      <c r="Y107" s="169"/>
      <c r="Z107" s="169"/>
      <c r="AA107" s="169"/>
      <c r="AB107" s="169"/>
      <c r="AC107" s="169"/>
      <c r="AD107" s="169"/>
      <c r="AE107" s="169"/>
      <c r="AF107" s="169"/>
      <c r="AG107" s="169"/>
      <c r="AH107" s="169"/>
      <c r="AI107" s="169"/>
      <c r="AJ107" s="169"/>
      <c r="AK107" s="169"/>
      <c r="AL107" s="169"/>
      <c r="AM107" s="169"/>
      <c r="AN107" s="169"/>
      <c r="AO107" s="169"/>
    </row>
    <row r="108" spans="1:41" x14ac:dyDescent="0.2">
      <c r="A108" s="169"/>
      <c r="B108" s="169"/>
      <c r="C108" s="169"/>
      <c r="D108" s="169"/>
      <c r="E108" s="169"/>
      <c r="F108" s="169"/>
      <c r="G108" s="169"/>
      <c r="H108" s="169"/>
      <c r="I108" s="169"/>
      <c r="J108" s="169"/>
      <c r="K108" s="169"/>
      <c r="L108" s="169"/>
      <c r="M108" s="169"/>
      <c r="N108" s="169"/>
      <c r="O108" s="169"/>
      <c r="P108" s="169"/>
      <c r="Q108" s="169"/>
      <c r="R108" s="169"/>
      <c r="S108" s="169"/>
      <c r="T108" s="169"/>
      <c r="U108" s="169"/>
      <c r="V108" s="169"/>
      <c r="W108" s="169"/>
      <c r="X108" s="169"/>
      <c r="Y108" s="169"/>
      <c r="Z108" s="169"/>
      <c r="AA108" s="169"/>
      <c r="AB108" s="169"/>
      <c r="AC108" s="169"/>
      <c r="AD108" s="169"/>
      <c r="AE108" s="169"/>
      <c r="AF108" s="169"/>
      <c r="AG108" s="169"/>
      <c r="AH108" s="169"/>
      <c r="AI108" s="169"/>
      <c r="AJ108" s="169"/>
      <c r="AK108" s="169"/>
      <c r="AL108" s="169"/>
      <c r="AM108" s="169"/>
      <c r="AN108" s="169"/>
      <c r="AO108" s="169"/>
    </row>
    <row r="109" spans="1:41" x14ac:dyDescent="0.2">
      <c r="A109" s="169"/>
      <c r="B109" s="169"/>
      <c r="C109" s="169"/>
      <c r="D109" s="169"/>
      <c r="E109" s="169"/>
      <c r="F109" s="169"/>
      <c r="G109" s="169"/>
      <c r="H109" s="169"/>
      <c r="I109" s="169"/>
      <c r="J109" s="169"/>
      <c r="K109" s="169"/>
      <c r="L109" s="169"/>
      <c r="M109" s="169"/>
      <c r="N109" s="169"/>
      <c r="O109" s="169"/>
      <c r="P109" s="169"/>
      <c r="Q109" s="169"/>
      <c r="R109" s="169"/>
      <c r="S109" s="169"/>
      <c r="T109" s="169"/>
      <c r="U109" s="169"/>
      <c r="V109" s="169"/>
      <c r="W109" s="169"/>
      <c r="X109" s="169"/>
      <c r="Y109" s="169"/>
      <c r="Z109" s="169"/>
      <c r="AA109" s="169"/>
      <c r="AB109" s="169"/>
      <c r="AC109" s="169"/>
      <c r="AD109" s="169"/>
      <c r="AE109" s="169"/>
      <c r="AF109" s="169"/>
      <c r="AG109" s="169"/>
      <c r="AH109" s="169"/>
      <c r="AI109" s="169"/>
      <c r="AJ109" s="169"/>
      <c r="AK109" s="169"/>
      <c r="AL109" s="169"/>
      <c r="AM109" s="169"/>
      <c r="AN109" s="169"/>
      <c r="AO109" s="169"/>
    </row>
    <row r="110" spans="1:41" x14ac:dyDescent="0.2">
      <c r="A110" s="169"/>
      <c r="B110" s="169"/>
      <c r="C110" s="169"/>
      <c r="D110" s="169"/>
      <c r="E110" s="169"/>
      <c r="F110" s="169"/>
      <c r="G110" s="169"/>
      <c r="H110" s="169"/>
      <c r="I110" s="169"/>
      <c r="J110" s="169"/>
      <c r="K110" s="169"/>
      <c r="L110" s="169"/>
      <c r="M110" s="169"/>
      <c r="N110" s="169"/>
      <c r="O110" s="169"/>
      <c r="P110" s="169"/>
      <c r="Q110" s="169"/>
      <c r="R110" s="169"/>
      <c r="S110" s="169"/>
      <c r="T110" s="169"/>
      <c r="U110" s="169"/>
      <c r="V110" s="169"/>
      <c r="W110" s="169"/>
      <c r="X110" s="169"/>
      <c r="Y110" s="169"/>
      <c r="Z110" s="169"/>
      <c r="AA110" s="169"/>
      <c r="AB110" s="169"/>
      <c r="AC110" s="169"/>
      <c r="AD110" s="169"/>
      <c r="AE110" s="169"/>
      <c r="AF110" s="169"/>
      <c r="AG110" s="169"/>
      <c r="AH110" s="169"/>
      <c r="AI110" s="169"/>
      <c r="AJ110" s="169"/>
      <c r="AK110" s="169"/>
      <c r="AL110" s="169"/>
      <c r="AM110" s="169"/>
      <c r="AN110" s="169"/>
      <c r="AO110" s="169"/>
    </row>
    <row r="111" spans="1:41" x14ac:dyDescent="0.2">
      <c r="A111" s="169"/>
      <c r="B111" s="169"/>
      <c r="C111" s="169"/>
      <c r="D111" s="169"/>
      <c r="E111" s="169"/>
      <c r="F111" s="169"/>
      <c r="G111" s="169"/>
      <c r="H111" s="169"/>
      <c r="I111" s="169"/>
      <c r="J111" s="169"/>
      <c r="K111" s="169"/>
      <c r="L111" s="169"/>
      <c r="M111" s="169"/>
      <c r="N111" s="169"/>
      <c r="O111" s="169"/>
      <c r="P111" s="169"/>
      <c r="Q111" s="169"/>
      <c r="R111" s="169"/>
      <c r="S111" s="169"/>
      <c r="T111" s="169"/>
      <c r="U111" s="169"/>
      <c r="V111" s="169"/>
      <c r="W111" s="169"/>
      <c r="X111" s="169"/>
      <c r="Y111" s="169"/>
      <c r="Z111" s="169"/>
      <c r="AA111" s="169"/>
      <c r="AB111" s="169"/>
      <c r="AC111" s="169"/>
      <c r="AD111" s="169"/>
      <c r="AE111" s="169"/>
      <c r="AF111" s="169"/>
      <c r="AG111" s="169"/>
      <c r="AH111" s="169"/>
      <c r="AI111" s="169"/>
      <c r="AJ111" s="169"/>
      <c r="AK111" s="169"/>
      <c r="AL111" s="169"/>
      <c r="AM111" s="169"/>
      <c r="AN111" s="169"/>
      <c r="AO111" s="169"/>
    </row>
    <row r="112" spans="1:41" x14ac:dyDescent="0.2">
      <c r="A112" s="169"/>
      <c r="B112" s="169"/>
      <c r="C112" s="169"/>
      <c r="D112" s="169"/>
      <c r="E112" s="169"/>
      <c r="F112" s="169"/>
      <c r="G112" s="169"/>
      <c r="H112" s="169"/>
      <c r="I112" s="169"/>
      <c r="J112" s="169"/>
      <c r="K112" s="169"/>
      <c r="L112" s="169"/>
      <c r="M112" s="169"/>
      <c r="N112" s="169"/>
      <c r="O112" s="169"/>
      <c r="P112" s="169"/>
      <c r="Q112" s="169"/>
      <c r="R112" s="169"/>
      <c r="S112" s="169"/>
      <c r="T112" s="169"/>
      <c r="U112" s="169"/>
      <c r="V112" s="169"/>
      <c r="W112" s="169"/>
      <c r="X112" s="169"/>
      <c r="Y112" s="169"/>
      <c r="Z112" s="169"/>
      <c r="AA112" s="169"/>
      <c r="AB112" s="169"/>
      <c r="AC112" s="169"/>
      <c r="AD112" s="169"/>
      <c r="AE112" s="169"/>
      <c r="AF112" s="169"/>
      <c r="AG112" s="169"/>
      <c r="AH112" s="169"/>
      <c r="AI112" s="169"/>
      <c r="AJ112" s="169"/>
      <c r="AK112" s="169"/>
      <c r="AL112" s="169"/>
      <c r="AM112" s="169"/>
      <c r="AN112" s="169"/>
      <c r="AO112" s="169"/>
    </row>
    <row r="113" spans="1:41" x14ac:dyDescent="0.2">
      <c r="A113" s="169"/>
      <c r="B113" s="169"/>
      <c r="C113" s="169"/>
      <c r="D113" s="169"/>
      <c r="E113" s="169"/>
      <c r="F113" s="169"/>
      <c r="G113" s="169"/>
      <c r="H113" s="169"/>
      <c r="I113" s="169"/>
      <c r="J113" s="169"/>
      <c r="K113" s="169"/>
      <c r="L113" s="169"/>
      <c r="M113" s="169"/>
      <c r="N113" s="169"/>
      <c r="O113" s="169"/>
      <c r="P113" s="169"/>
      <c r="Q113" s="169"/>
      <c r="R113" s="169"/>
      <c r="S113" s="169"/>
      <c r="T113" s="169"/>
      <c r="U113" s="169"/>
      <c r="V113" s="169"/>
      <c r="W113" s="169"/>
      <c r="X113" s="169"/>
      <c r="Y113" s="169"/>
      <c r="Z113" s="169"/>
      <c r="AA113" s="169"/>
      <c r="AB113" s="169"/>
      <c r="AC113" s="169"/>
      <c r="AD113" s="169"/>
      <c r="AE113" s="169"/>
      <c r="AF113" s="169"/>
      <c r="AG113" s="169"/>
      <c r="AH113" s="169"/>
      <c r="AI113" s="169"/>
      <c r="AJ113" s="169"/>
      <c r="AK113" s="169"/>
      <c r="AL113" s="169"/>
      <c r="AM113" s="169"/>
      <c r="AN113" s="169"/>
      <c r="AO113" s="169"/>
    </row>
    <row r="114" spans="1:41" x14ac:dyDescent="0.2">
      <c r="A114" s="169"/>
      <c r="B114" s="169"/>
      <c r="C114" s="169"/>
      <c r="D114" s="169"/>
      <c r="E114" s="169"/>
      <c r="F114" s="169"/>
      <c r="G114" s="169"/>
      <c r="H114" s="169"/>
      <c r="I114" s="169"/>
      <c r="J114" s="169"/>
      <c r="K114" s="169"/>
      <c r="L114" s="169"/>
      <c r="M114" s="169"/>
      <c r="N114" s="169"/>
      <c r="O114" s="169"/>
      <c r="P114" s="169"/>
      <c r="Q114" s="169"/>
      <c r="R114" s="169"/>
      <c r="S114" s="169"/>
      <c r="T114" s="169"/>
      <c r="U114" s="169"/>
      <c r="V114" s="169"/>
      <c r="W114" s="169"/>
      <c r="X114" s="169"/>
      <c r="Y114" s="169"/>
      <c r="Z114" s="169"/>
      <c r="AA114" s="169"/>
      <c r="AB114" s="169"/>
      <c r="AC114" s="169"/>
      <c r="AD114" s="169"/>
      <c r="AE114" s="169"/>
      <c r="AF114" s="169"/>
      <c r="AG114" s="169"/>
      <c r="AH114" s="169"/>
      <c r="AI114" s="169"/>
      <c r="AJ114" s="169"/>
      <c r="AK114" s="169"/>
      <c r="AL114" s="169"/>
      <c r="AM114" s="169"/>
      <c r="AN114" s="169"/>
      <c r="AO114" s="169"/>
    </row>
    <row r="115" spans="1:41" x14ac:dyDescent="0.2">
      <c r="A115" s="169"/>
      <c r="B115" s="169"/>
      <c r="C115" s="169"/>
      <c r="D115" s="169"/>
      <c r="E115" s="169"/>
      <c r="F115" s="169"/>
      <c r="G115" s="169"/>
      <c r="H115" s="169"/>
      <c r="I115" s="169"/>
      <c r="J115" s="169"/>
      <c r="K115" s="169"/>
      <c r="L115" s="169"/>
      <c r="M115" s="169"/>
      <c r="N115" s="169"/>
      <c r="O115" s="169"/>
      <c r="P115" s="169"/>
      <c r="Q115" s="169"/>
      <c r="R115" s="169"/>
      <c r="S115" s="169"/>
      <c r="T115" s="169"/>
      <c r="U115" s="169"/>
      <c r="V115" s="169"/>
      <c r="W115" s="169"/>
      <c r="X115" s="169"/>
      <c r="Y115" s="169"/>
      <c r="Z115" s="169"/>
      <c r="AA115" s="169"/>
      <c r="AB115" s="169"/>
      <c r="AC115" s="169"/>
      <c r="AD115" s="169"/>
      <c r="AE115" s="169"/>
      <c r="AF115" s="169"/>
      <c r="AG115" s="169"/>
      <c r="AH115" s="169"/>
      <c r="AI115" s="169"/>
      <c r="AJ115" s="169"/>
      <c r="AK115" s="169"/>
      <c r="AL115" s="169"/>
      <c r="AM115" s="169"/>
      <c r="AN115" s="169"/>
      <c r="AO115" s="169"/>
    </row>
    <row r="116" spans="1:41" x14ac:dyDescent="0.2">
      <c r="A116" s="169"/>
      <c r="B116" s="169"/>
      <c r="C116" s="169"/>
      <c r="D116" s="169"/>
      <c r="E116" s="169"/>
      <c r="F116" s="169"/>
      <c r="G116" s="169"/>
      <c r="H116" s="169"/>
      <c r="I116" s="169"/>
      <c r="J116" s="169"/>
      <c r="K116" s="169"/>
      <c r="L116" s="169"/>
      <c r="M116" s="169"/>
      <c r="N116" s="169"/>
      <c r="O116" s="169"/>
      <c r="P116" s="169"/>
      <c r="Q116" s="169"/>
      <c r="R116" s="169"/>
      <c r="S116" s="169"/>
      <c r="T116" s="169"/>
      <c r="U116" s="169"/>
      <c r="V116" s="169"/>
      <c r="W116" s="169"/>
      <c r="X116" s="169"/>
      <c r="Y116" s="169"/>
      <c r="Z116" s="169"/>
      <c r="AA116" s="169"/>
      <c r="AB116" s="169"/>
      <c r="AC116" s="169"/>
      <c r="AD116" s="169"/>
      <c r="AE116" s="169"/>
      <c r="AF116" s="169"/>
      <c r="AG116" s="169"/>
      <c r="AH116" s="169"/>
      <c r="AI116" s="169"/>
      <c r="AJ116" s="169"/>
      <c r="AK116" s="169"/>
      <c r="AL116" s="169"/>
      <c r="AM116" s="169"/>
      <c r="AN116" s="169"/>
      <c r="AO116" s="169"/>
    </row>
    <row r="117" spans="1:41" x14ac:dyDescent="0.2">
      <c r="A117" s="169"/>
      <c r="B117" s="169"/>
      <c r="C117" s="169"/>
      <c r="D117" s="169"/>
      <c r="E117" s="169"/>
      <c r="F117" s="169"/>
      <c r="G117" s="169"/>
      <c r="H117" s="169"/>
      <c r="I117" s="169"/>
      <c r="J117" s="169"/>
      <c r="K117" s="169"/>
      <c r="L117" s="169"/>
      <c r="M117" s="169"/>
      <c r="N117" s="169"/>
      <c r="O117" s="169"/>
      <c r="P117" s="169"/>
      <c r="Q117" s="169"/>
      <c r="R117" s="169"/>
      <c r="S117" s="169"/>
      <c r="T117" s="169"/>
      <c r="U117" s="169"/>
      <c r="V117" s="169"/>
      <c r="W117" s="169"/>
      <c r="X117" s="169"/>
      <c r="Y117" s="169"/>
      <c r="Z117" s="169"/>
      <c r="AA117" s="169"/>
      <c r="AB117" s="169"/>
      <c r="AC117" s="169"/>
      <c r="AD117" s="169"/>
      <c r="AE117" s="169"/>
      <c r="AF117" s="169"/>
      <c r="AG117" s="169"/>
      <c r="AH117" s="169"/>
      <c r="AI117" s="169"/>
      <c r="AJ117" s="169"/>
      <c r="AK117" s="169"/>
      <c r="AL117" s="169"/>
      <c r="AM117" s="169"/>
      <c r="AN117" s="169"/>
      <c r="AO117" s="169"/>
    </row>
    <row r="118" spans="1:41" x14ac:dyDescent="0.2">
      <c r="A118" s="169"/>
      <c r="B118" s="169"/>
      <c r="C118" s="169"/>
      <c r="D118" s="169"/>
      <c r="E118" s="169"/>
      <c r="F118" s="169"/>
      <c r="G118" s="169"/>
      <c r="H118" s="169"/>
      <c r="I118" s="169"/>
      <c r="J118" s="169"/>
      <c r="K118" s="169"/>
      <c r="L118" s="169"/>
      <c r="M118" s="169"/>
      <c r="N118" s="169"/>
      <c r="O118" s="169"/>
      <c r="P118" s="169"/>
      <c r="Q118" s="169"/>
      <c r="R118" s="169"/>
      <c r="S118" s="169"/>
      <c r="T118" s="169"/>
      <c r="U118" s="169"/>
      <c r="V118" s="169"/>
      <c r="W118" s="169"/>
      <c r="X118" s="169"/>
      <c r="Y118" s="169"/>
      <c r="Z118" s="169"/>
      <c r="AA118" s="169"/>
      <c r="AB118" s="169"/>
      <c r="AC118" s="169"/>
      <c r="AD118" s="169"/>
      <c r="AE118" s="169"/>
      <c r="AF118" s="169"/>
      <c r="AG118" s="169"/>
      <c r="AH118" s="169"/>
      <c r="AI118" s="169"/>
      <c r="AJ118" s="169"/>
      <c r="AK118" s="169"/>
      <c r="AL118" s="169"/>
      <c r="AM118" s="169"/>
      <c r="AN118" s="169"/>
      <c r="AO118" s="169"/>
    </row>
    <row r="119" spans="1:41" x14ac:dyDescent="0.2">
      <c r="A119" s="169"/>
      <c r="B119" s="169"/>
      <c r="C119" s="169"/>
      <c r="D119" s="169"/>
      <c r="E119" s="169"/>
      <c r="F119" s="169"/>
      <c r="G119" s="169"/>
      <c r="H119" s="169"/>
      <c r="I119" s="169"/>
      <c r="J119" s="169"/>
      <c r="K119" s="169"/>
      <c r="L119" s="169"/>
      <c r="M119" s="169"/>
      <c r="N119" s="169"/>
      <c r="O119" s="169"/>
      <c r="P119" s="169"/>
      <c r="Q119" s="169"/>
      <c r="R119" s="169"/>
      <c r="S119" s="169"/>
      <c r="T119" s="169"/>
      <c r="U119" s="169"/>
      <c r="V119" s="169"/>
      <c r="W119" s="169"/>
      <c r="X119" s="169"/>
      <c r="Y119" s="169"/>
      <c r="Z119" s="169"/>
      <c r="AA119" s="169"/>
      <c r="AB119" s="169"/>
      <c r="AC119" s="169"/>
      <c r="AD119" s="169"/>
      <c r="AE119" s="169"/>
      <c r="AF119" s="169"/>
      <c r="AG119" s="169"/>
      <c r="AH119" s="169"/>
      <c r="AI119" s="169"/>
      <c r="AJ119" s="169"/>
      <c r="AK119" s="169"/>
      <c r="AL119" s="169"/>
      <c r="AM119" s="169"/>
      <c r="AN119" s="169"/>
      <c r="AO119" s="169"/>
    </row>
    <row r="120" spans="1:41" x14ac:dyDescent="0.2">
      <c r="A120" s="169"/>
      <c r="B120" s="169"/>
      <c r="C120" s="169"/>
      <c r="D120" s="169"/>
      <c r="E120" s="169"/>
      <c r="F120" s="169"/>
      <c r="G120" s="169"/>
      <c r="H120" s="169"/>
      <c r="I120" s="169"/>
      <c r="J120" s="169"/>
      <c r="K120" s="169"/>
      <c r="L120" s="169"/>
      <c r="M120" s="169"/>
      <c r="N120" s="169"/>
      <c r="O120" s="169"/>
      <c r="P120" s="169"/>
      <c r="Q120" s="169"/>
      <c r="R120" s="169"/>
      <c r="S120" s="169"/>
      <c r="T120" s="169"/>
      <c r="U120" s="169"/>
      <c r="V120" s="169"/>
      <c r="W120" s="169"/>
      <c r="X120" s="169"/>
      <c r="Y120" s="169"/>
      <c r="Z120" s="169"/>
      <c r="AA120" s="169"/>
      <c r="AB120" s="169"/>
      <c r="AC120" s="169"/>
      <c r="AD120" s="169"/>
      <c r="AE120" s="169"/>
      <c r="AF120" s="169"/>
      <c r="AG120" s="169"/>
      <c r="AH120" s="169"/>
      <c r="AI120" s="169"/>
      <c r="AJ120" s="169"/>
      <c r="AK120" s="169"/>
      <c r="AL120" s="169"/>
      <c r="AM120" s="169"/>
      <c r="AN120" s="169"/>
      <c r="AO120" s="169"/>
    </row>
    <row r="121" spans="1:41" x14ac:dyDescent="0.2">
      <c r="A121" s="169"/>
      <c r="B121" s="169"/>
      <c r="C121" s="169"/>
      <c r="D121" s="169"/>
      <c r="E121" s="169"/>
      <c r="F121" s="169"/>
      <c r="G121" s="169"/>
      <c r="H121" s="169"/>
      <c r="I121" s="169"/>
      <c r="J121" s="169"/>
      <c r="K121" s="169"/>
      <c r="L121" s="169"/>
      <c r="M121" s="169"/>
      <c r="N121" s="169"/>
      <c r="O121" s="169"/>
      <c r="P121" s="169"/>
      <c r="Q121" s="169"/>
      <c r="R121" s="169"/>
      <c r="S121" s="169"/>
      <c r="T121" s="169"/>
      <c r="U121" s="169"/>
      <c r="V121" s="169"/>
      <c r="W121" s="169"/>
      <c r="X121" s="169"/>
      <c r="Y121" s="169"/>
      <c r="Z121" s="169"/>
      <c r="AA121" s="169"/>
      <c r="AB121" s="169"/>
      <c r="AC121" s="169"/>
      <c r="AD121" s="169"/>
      <c r="AE121" s="169"/>
      <c r="AF121" s="169"/>
      <c r="AG121" s="169"/>
      <c r="AH121" s="169"/>
      <c r="AI121" s="169"/>
      <c r="AJ121" s="169"/>
      <c r="AK121" s="169"/>
      <c r="AL121" s="169"/>
      <c r="AM121" s="169"/>
      <c r="AN121" s="169"/>
      <c r="AO121" s="169"/>
    </row>
    <row r="122" spans="1:41" x14ac:dyDescent="0.2">
      <c r="A122" s="169"/>
      <c r="B122" s="169"/>
      <c r="C122" s="169"/>
      <c r="D122" s="169"/>
      <c r="E122" s="169"/>
      <c r="F122" s="169"/>
      <c r="G122" s="169"/>
      <c r="H122" s="169"/>
      <c r="I122" s="169"/>
      <c r="J122" s="169"/>
      <c r="K122" s="169"/>
      <c r="L122" s="169"/>
      <c r="M122" s="169"/>
      <c r="N122" s="169"/>
      <c r="O122" s="169"/>
      <c r="P122" s="169"/>
      <c r="Q122" s="169"/>
      <c r="R122" s="169"/>
      <c r="S122" s="169"/>
      <c r="T122" s="169"/>
      <c r="U122" s="169"/>
      <c r="V122" s="169"/>
      <c r="W122" s="169"/>
      <c r="X122" s="169"/>
      <c r="Y122" s="169"/>
      <c r="Z122" s="169"/>
      <c r="AA122" s="169"/>
      <c r="AB122" s="169"/>
      <c r="AC122" s="169"/>
      <c r="AD122" s="169"/>
      <c r="AE122" s="169"/>
      <c r="AF122" s="169"/>
      <c r="AG122" s="169"/>
      <c r="AH122" s="169"/>
      <c r="AI122" s="169"/>
      <c r="AJ122" s="169"/>
      <c r="AK122" s="169"/>
      <c r="AL122" s="169"/>
      <c r="AM122" s="169"/>
      <c r="AN122" s="169"/>
      <c r="AO122" s="169"/>
    </row>
    <row r="123" spans="1:41" x14ac:dyDescent="0.2">
      <c r="A123" s="169"/>
      <c r="B123" s="169"/>
      <c r="C123" s="169"/>
      <c r="D123" s="169"/>
      <c r="E123" s="169"/>
      <c r="F123" s="169"/>
      <c r="G123" s="169"/>
      <c r="H123" s="169"/>
      <c r="I123" s="169"/>
      <c r="J123" s="169"/>
      <c r="K123" s="169"/>
      <c r="L123" s="169"/>
      <c r="M123" s="169"/>
      <c r="N123" s="169"/>
      <c r="O123" s="169"/>
      <c r="P123" s="169"/>
      <c r="Q123" s="169"/>
      <c r="R123" s="169"/>
      <c r="S123" s="169"/>
      <c r="T123" s="169"/>
      <c r="U123" s="169"/>
      <c r="V123" s="169"/>
      <c r="W123" s="169"/>
      <c r="X123" s="169"/>
      <c r="Y123" s="169"/>
      <c r="Z123" s="169"/>
      <c r="AA123" s="169"/>
      <c r="AB123" s="169"/>
      <c r="AC123" s="169"/>
      <c r="AD123" s="169"/>
      <c r="AE123" s="169"/>
      <c r="AF123" s="169"/>
      <c r="AG123" s="169"/>
      <c r="AH123" s="169"/>
      <c r="AI123" s="169"/>
      <c r="AJ123" s="169"/>
      <c r="AK123" s="169"/>
      <c r="AL123" s="169"/>
      <c r="AM123" s="169"/>
      <c r="AN123" s="169"/>
      <c r="AO123" s="169"/>
    </row>
    <row r="124" spans="1:41" x14ac:dyDescent="0.2">
      <c r="A124" s="169"/>
      <c r="B124" s="169"/>
      <c r="C124" s="169"/>
      <c r="D124" s="169"/>
      <c r="E124" s="169"/>
      <c r="F124" s="169"/>
      <c r="G124" s="169"/>
      <c r="H124" s="169"/>
      <c r="I124" s="169"/>
      <c r="J124" s="169"/>
      <c r="K124" s="169"/>
      <c r="L124" s="169"/>
      <c r="M124" s="169"/>
      <c r="N124" s="169"/>
      <c r="O124" s="169"/>
      <c r="P124" s="169"/>
      <c r="Q124" s="169"/>
      <c r="R124" s="169"/>
      <c r="S124" s="169"/>
      <c r="T124" s="169"/>
      <c r="U124" s="169"/>
      <c r="V124" s="169"/>
      <c r="W124" s="169"/>
      <c r="X124" s="169"/>
      <c r="Y124" s="169"/>
      <c r="Z124" s="169"/>
      <c r="AA124" s="169"/>
      <c r="AB124" s="169"/>
      <c r="AC124" s="169"/>
      <c r="AD124" s="169"/>
      <c r="AE124" s="169"/>
      <c r="AF124" s="169"/>
      <c r="AG124" s="169"/>
      <c r="AH124" s="169"/>
      <c r="AI124" s="169"/>
      <c r="AJ124" s="169"/>
      <c r="AK124" s="169"/>
      <c r="AL124" s="169"/>
      <c r="AM124" s="169"/>
      <c r="AN124" s="169"/>
      <c r="AO124" s="169"/>
    </row>
    <row r="125" spans="1:41" x14ac:dyDescent="0.2">
      <c r="A125" s="169"/>
      <c r="B125" s="169"/>
      <c r="C125" s="169"/>
      <c r="D125" s="169"/>
      <c r="E125" s="169"/>
      <c r="F125" s="169"/>
      <c r="G125" s="169"/>
      <c r="H125" s="169"/>
      <c r="I125" s="169"/>
      <c r="J125" s="169"/>
      <c r="K125" s="169"/>
      <c r="L125" s="169"/>
      <c r="M125" s="169"/>
      <c r="N125" s="169"/>
      <c r="O125" s="169"/>
      <c r="P125" s="169"/>
      <c r="Q125" s="169"/>
      <c r="R125" s="169"/>
      <c r="S125" s="169"/>
      <c r="T125" s="169"/>
      <c r="U125" s="169"/>
      <c r="V125" s="169"/>
      <c r="W125" s="169"/>
      <c r="X125" s="169"/>
      <c r="Y125" s="169"/>
      <c r="Z125" s="169"/>
      <c r="AA125" s="169"/>
      <c r="AB125" s="169"/>
      <c r="AC125" s="169"/>
      <c r="AD125" s="169"/>
      <c r="AE125" s="169"/>
      <c r="AF125" s="169"/>
      <c r="AG125" s="169"/>
      <c r="AH125" s="169"/>
      <c r="AI125" s="169"/>
      <c r="AJ125" s="169"/>
      <c r="AK125" s="169"/>
      <c r="AL125" s="169"/>
      <c r="AM125" s="169"/>
      <c r="AN125" s="169"/>
      <c r="AO125" s="169"/>
    </row>
    <row r="126" spans="1:41" x14ac:dyDescent="0.2">
      <c r="A126" s="169"/>
      <c r="B126" s="169"/>
      <c r="C126" s="169"/>
      <c r="D126" s="169"/>
      <c r="E126" s="169"/>
      <c r="F126" s="169"/>
      <c r="G126" s="169"/>
      <c r="H126" s="169"/>
      <c r="I126" s="169"/>
      <c r="J126" s="169"/>
      <c r="K126" s="169"/>
      <c r="L126" s="169"/>
      <c r="M126" s="169"/>
      <c r="N126" s="169"/>
      <c r="O126" s="169"/>
      <c r="P126" s="169"/>
      <c r="Q126" s="169"/>
      <c r="R126" s="169"/>
      <c r="S126" s="169"/>
      <c r="T126" s="169"/>
      <c r="U126" s="169"/>
      <c r="V126" s="169"/>
      <c r="W126" s="169"/>
      <c r="X126" s="169"/>
      <c r="Y126" s="169"/>
      <c r="Z126" s="169"/>
      <c r="AA126" s="169"/>
      <c r="AB126" s="169"/>
      <c r="AC126" s="169"/>
      <c r="AD126" s="169"/>
      <c r="AE126" s="169"/>
      <c r="AF126" s="169"/>
      <c r="AG126" s="169"/>
      <c r="AH126" s="169"/>
      <c r="AI126" s="169"/>
      <c r="AJ126" s="169"/>
      <c r="AK126" s="169"/>
      <c r="AL126" s="169"/>
      <c r="AM126" s="169"/>
      <c r="AN126" s="169"/>
      <c r="AO126" s="169"/>
    </row>
    <row r="127" spans="1:41" x14ac:dyDescent="0.2">
      <c r="A127" s="169"/>
      <c r="B127" s="169"/>
      <c r="C127" s="169"/>
      <c r="D127" s="169"/>
      <c r="E127" s="169"/>
      <c r="F127" s="169"/>
      <c r="G127" s="169"/>
      <c r="H127" s="169"/>
      <c r="I127" s="169"/>
      <c r="J127" s="169"/>
      <c r="K127" s="169"/>
      <c r="L127" s="169"/>
      <c r="M127" s="169"/>
      <c r="N127" s="169"/>
      <c r="O127" s="169"/>
      <c r="P127" s="169"/>
      <c r="Q127" s="169"/>
      <c r="R127" s="169"/>
      <c r="S127" s="169"/>
      <c r="T127" s="169"/>
      <c r="U127" s="169"/>
      <c r="V127" s="169"/>
      <c r="W127" s="169"/>
      <c r="X127" s="169"/>
      <c r="Y127" s="169"/>
      <c r="Z127" s="169"/>
      <c r="AA127" s="169"/>
      <c r="AB127" s="169"/>
      <c r="AC127" s="169"/>
      <c r="AD127" s="169"/>
      <c r="AE127" s="169"/>
      <c r="AF127" s="169"/>
      <c r="AG127" s="169"/>
      <c r="AH127" s="169"/>
      <c r="AI127" s="169"/>
      <c r="AJ127" s="169"/>
      <c r="AK127" s="169"/>
      <c r="AL127" s="169"/>
      <c r="AM127" s="169"/>
      <c r="AN127" s="169"/>
      <c r="AO127" s="169"/>
    </row>
    <row r="128" spans="1:41" x14ac:dyDescent="0.2">
      <c r="A128" s="169"/>
      <c r="B128" s="169"/>
      <c r="C128" s="169"/>
      <c r="D128" s="169"/>
      <c r="E128" s="169"/>
      <c r="F128" s="169"/>
      <c r="G128" s="169"/>
      <c r="H128" s="169"/>
      <c r="I128" s="169"/>
      <c r="J128" s="169"/>
      <c r="K128" s="169"/>
      <c r="L128" s="169"/>
      <c r="M128" s="169"/>
      <c r="N128" s="169"/>
      <c r="O128" s="169"/>
      <c r="P128" s="169"/>
      <c r="Q128" s="169"/>
      <c r="R128" s="169"/>
      <c r="S128" s="169"/>
      <c r="T128" s="169"/>
      <c r="U128" s="169"/>
      <c r="V128" s="169"/>
      <c r="W128" s="169"/>
      <c r="X128" s="169"/>
      <c r="Y128" s="169"/>
      <c r="Z128" s="169"/>
      <c r="AA128" s="169"/>
      <c r="AB128" s="169"/>
      <c r="AC128" s="169"/>
      <c r="AD128" s="169"/>
      <c r="AE128" s="169"/>
      <c r="AF128" s="169"/>
      <c r="AG128" s="169"/>
      <c r="AH128" s="169"/>
      <c r="AI128" s="169"/>
      <c r="AJ128" s="169"/>
      <c r="AK128" s="169"/>
      <c r="AL128" s="169"/>
      <c r="AM128" s="169"/>
      <c r="AN128" s="169"/>
      <c r="AO128" s="169"/>
    </row>
    <row r="129" spans="1:41" x14ac:dyDescent="0.2">
      <c r="A129" s="169"/>
      <c r="B129" s="169"/>
      <c r="C129" s="169"/>
      <c r="D129" s="169"/>
      <c r="E129" s="169"/>
      <c r="F129" s="169"/>
      <c r="G129" s="169"/>
      <c r="H129" s="169"/>
      <c r="I129" s="169"/>
      <c r="J129" s="169"/>
      <c r="K129" s="169"/>
      <c r="L129" s="169"/>
      <c r="M129" s="169"/>
      <c r="N129" s="169"/>
      <c r="O129" s="169"/>
      <c r="P129" s="169"/>
      <c r="Q129" s="169"/>
      <c r="R129" s="169"/>
      <c r="S129" s="169"/>
      <c r="T129" s="169"/>
      <c r="U129" s="169"/>
      <c r="V129" s="169"/>
      <c r="W129" s="169"/>
      <c r="X129" s="169"/>
      <c r="Y129" s="169"/>
      <c r="Z129" s="169"/>
      <c r="AA129" s="169"/>
      <c r="AB129" s="169"/>
      <c r="AC129" s="169"/>
      <c r="AD129" s="169"/>
      <c r="AE129" s="169"/>
      <c r="AF129" s="169"/>
      <c r="AG129" s="169"/>
      <c r="AH129" s="169"/>
      <c r="AI129" s="169"/>
      <c r="AJ129" s="169"/>
      <c r="AK129" s="169"/>
      <c r="AL129" s="169"/>
      <c r="AM129" s="169"/>
      <c r="AN129" s="169"/>
      <c r="AO129" s="169"/>
    </row>
    <row r="130" spans="1:41" x14ac:dyDescent="0.2">
      <c r="A130" s="169"/>
      <c r="B130" s="169"/>
      <c r="C130" s="169"/>
      <c r="D130" s="169"/>
      <c r="E130" s="169"/>
      <c r="F130" s="169"/>
      <c r="G130" s="169"/>
      <c r="H130" s="169"/>
      <c r="I130" s="169"/>
      <c r="J130" s="169"/>
      <c r="K130" s="169"/>
      <c r="L130" s="169"/>
      <c r="M130" s="169"/>
      <c r="N130" s="169"/>
      <c r="O130" s="169"/>
      <c r="P130" s="169"/>
      <c r="Q130" s="169"/>
      <c r="R130" s="169"/>
      <c r="S130" s="169"/>
      <c r="T130" s="169"/>
      <c r="U130" s="169"/>
      <c r="V130" s="169"/>
      <c r="W130" s="169"/>
      <c r="X130" s="169"/>
      <c r="Y130" s="169"/>
      <c r="Z130" s="169"/>
      <c r="AA130" s="169"/>
      <c r="AB130" s="169"/>
      <c r="AC130" s="169"/>
      <c r="AD130" s="169"/>
      <c r="AE130" s="169"/>
      <c r="AF130" s="169"/>
      <c r="AG130" s="169"/>
      <c r="AH130" s="169"/>
      <c r="AI130" s="169"/>
      <c r="AJ130" s="169"/>
      <c r="AK130" s="169"/>
      <c r="AL130" s="169"/>
      <c r="AM130" s="169"/>
      <c r="AN130" s="169"/>
      <c r="AO130" s="169"/>
    </row>
    <row r="131" spans="1:41" x14ac:dyDescent="0.2">
      <c r="A131" s="169"/>
      <c r="B131" s="169"/>
      <c r="C131" s="169"/>
      <c r="D131" s="169"/>
      <c r="E131" s="169"/>
      <c r="F131" s="169"/>
      <c r="G131" s="169"/>
      <c r="H131" s="169"/>
      <c r="I131" s="169"/>
      <c r="J131" s="169"/>
      <c r="K131" s="169"/>
      <c r="L131" s="169"/>
      <c r="M131" s="169"/>
      <c r="N131" s="169"/>
      <c r="O131" s="169"/>
      <c r="P131" s="169"/>
      <c r="Q131" s="169"/>
      <c r="R131" s="169"/>
      <c r="S131" s="169"/>
      <c r="T131" s="169"/>
      <c r="U131" s="169"/>
      <c r="V131" s="169"/>
      <c r="W131" s="169"/>
      <c r="X131" s="169"/>
      <c r="Y131" s="169"/>
      <c r="Z131" s="169"/>
      <c r="AA131" s="169"/>
      <c r="AB131" s="169"/>
      <c r="AC131" s="169"/>
      <c r="AD131" s="169"/>
      <c r="AE131" s="169"/>
      <c r="AF131" s="169"/>
      <c r="AG131" s="169"/>
      <c r="AH131" s="169"/>
      <c r="AI131" s="169"/>
      <c r="AJ131" s="169"/>
      <c r="AK131" s="169"/>
      <c r="AL131" s="169"/>
      <c r="AM131" s="169"/>
      <c r="AN131" s="169"/>
      <c r="AO131" s="169"/>
    </row>
    <row r="132" spans="1:41" x14ac:dyDescent="0.2">
      <c r="A132" s="169"/>
      <c r="B132" s="169"/>
      <c r="C132" s="169"/>
      <c r="D132" s="169"/>
      <c r="E132" s="169"/>
      <c r="F132" s="169"/>
      <c r="G132" s="169"/>
      <c r="H132" s="169"/>
      <c r="I132" s="169"/>
      <c r="J132" s="169"/>
      <c r="K132" s="169"/>
      <c r="L132" s="169"/>
      <c r="M132" s="169"/>
      <c r="N132" s="169"/>
      <c r="O132" s="169"/>
      <c r="P132" s="169"/>
      <c r="Q132" s="169"/>
      <c r="R132" s="169"/>
      <c r="S132" s="169"/>
      <c r="T132" s="169"/>
      <c r="U132" s="169"/>
      <c r="V132" s="169"/>
      <c r="W132" s="169"/>
      <c r="X132" s="169"/>
      <c r="Y132" s="169"/>
      <c r="Z132" s="169"/>
      <c r="AA132" s="169"/>
      <c r="AB132" s="169"/>
      <c r="AC132" s="169"/>
      <c r="AD132" s="169"/>
      <c r="AE132" s="169"/>
      <c r="AF132" s="169"/>
      <c r="AG132" s="169"/>
      <c r="AH132" s="169"/>
      <c r="AI132" s="169"/>
      <c r="AJ132" s="169"/>
      <c r="AK132" s="169"/>
      <c r="AL132" s="169"/>
      <c r="AM132" s="169"/>
      <c r="AN132" s="169"/>
      <c r="AO132" s="169"/>
    </row>
    <row r="133" spans="1:41" x14ac:dyDescent="0.2">
      <c r="A133" s="169"/>
      <c r="B133" s="169"/>
      <c r="C133" s="169"/>
      <c r="D133" s="169"/>
      <c r="E133" s="169"/>
      <c r="F133" s="169"/>
      <c r="G133" s="169"/>
      <c r="H133" s="169"/>
      <c r="I133" s="169"/>
      <c r="J133" s="169"/>
      <c r="K133" s="169"/>
      <c r="L133" s="169"/>
      <c r="M133" s="169"/>
      <c r="N133" s="169"/>
      <c r="O133" s="169"/>
      <c r="P133" s="169"/>
      <c r="Q133" s="169"/>
      <c r="R133" s="169"/>
      <c r="S133" s="169"/>
      <c r="T133" s="169"/>
      <c r="U133" s="169"/>
      <c r="V133" s="169"/>
      <c r="W133" s="169"/>
      <c r="X133" s="169"/>
      <c r="Y133" s="169"/>
      <c r="Z133" s="169"/>
      <c r="AA133" s="169"/>
      <c r="AB133" s="169"/>
      <c r="AC133" s="169"/>
      <c r="AD133" s="169"/>
      <c r="AE133" s="169"/>
      <c r="AF133" s="169"/>
      <c r="AG133" s="169"/>
      <c r="AH133" s="169"/>
      <c r="AI133" s="169"/>
      <c r="AJ133" s="169"/>
      <c r="AK133" s="169"/>
      <c r="AL133" s="169"/>
      <c r="AM133" s="169"/>
      <c r="AN133" s="169"/>
      <c r="AO133" s="169"/>
    </row>
    <row r="134" spans="1:41" x14ac:dyDescent="0.2">
      <c r="A134" s="169"/>
      <c r="B134" s="169"/>
      <c r="C134" s="169"/>
      <c r="D134" s="169"/>
      <c r="E134" s="169"/>
      <c r="F134" s="169"/>
      <c r="G134" s="169"/>
      <c r="H134" s="169"/>
      <c r="I134" s="169"/>
      <c r="J134" s="169"/>
      <c r="K134" s="169"/>
      <c r="L134" s="169"/>
      <c r="M134" s="169"/>
      <c r="N134" s="169"/>
      <c r="O134" s="169"/>
      <c r="P134" s="169"/>
      <c r="Q134" s="169"/>
      <c r="R134" s="169"/>
      <c r="S134" s="169"/>
      <c r="T134" s="169"/>
      <c r="U134" s="169"/>
      <c r="V134" s="169"/>
      <c r="W134" s="169"/>
      <c r="X134" s="169"/>
      <c r="Y134" s="169"/>
      <c r="Z134" s="169"/>
      <c r="AA134" s="169"/>
      <c r="AB134" s="169"/>
      <c r="AC134" s="169"/>
      <c r="AD134" s="169"/>
      <c r="AE134" s="169"/>
      <c r="AF134" s="169"/>
      <c r="AG134" s="169"/>
      <c r="AH134" s="169"/>
      <c r="AI134" s="169"/>
      <c r="AJ134" s="169"/>
      <c r="AK134" s="169"/>
      <c r="AL134" s="169"/>
      <c r="AM134" s="169"/>
      <c r="AN134" s="169"/>
      <c r="AO134" s="169"/>
    </row>
    <row r="135" spans="1:41" x14ac:dyDescent="0.2">
      <c r="A135" s="169"/>
      <c r="B135" s="169"/>
      <c r="C135" s="169"/>
      <c r="D135" s="169"/>
      <c r="E135" s="169"/>
      <c r="F135" s="169"/>
      <c r="G135" s="169"/>
      <c r="H135" s="169"/>
      <c r="I135" s="169"/>
      <c r="J135" s="169"/>
      <c r="K135" s="169"/>
      <c r="L135" s="169"/>
      <c r="M135" s="169"/>
      <c r="N135" s="169"/>
      <c r="O135" s="169"/>
      <c r="P135" s="169"/>
      <c r="Q135" s="169"/>
      <c r="R135" s="169"/>
      <c r="S135" s="169"/>
      <c r="T135" s="169"/>
      <c r="U135" s="169"/>
      <c r="V135" s="169"/>
      <c r="W135" s="169"/>
      <c r="X135" s="169"/>
      <c r="Y135" s="169"/>
      <c r="Z135" s="169"/>
      <c r="AA135" s="169"/>
      <c r="AB135" s="169"/>
      <c r="AC135" s="169"/>
      <c r="AD135" s="169"/>
      <c r="AE135" s="169"/>
      <c r="AF135" s="169"/>
      <c r="AG135" s="169"/>
      <c r="AH135" s="169"/>
      <c r="AI135" s="169"/>
      <c r="AJ135" s="169"/>
      <c r="AK135" s="169"/>
      <c r="AL135" s="169"/>
      <c r="AM135" s="169"/>
      <c r="AN135" s="169"/>
      <c r="AO135" s="169"/>
    </row>
    <row r="136" spans="1:41" x14ac:dyDescent="0.2">
      <c r="A136" s="169"/>
      <c r="B136" s="169"/>
      <c r="C136" s="169"/>
      <c r="D136" s="169"/>
      <c r="E136" s="169"/>
      <c r="F136" s="169"/>
      <c r="G136" s="169"/>
      <c r="H136" s="169"/>
      <c r="I136" s="169"/>
      <c r="J136" s="169"/>
      <c r="K136" s="169"/>
      <c r="L136" s="169"/>
      <c r="M136" s="169"/>
      <c r="N136" s="169"/>
      <c r="O136" s="169"/>
      <c r="P136" s="169"/>
      <c r="Q136" s="169"/>
      <c r="R136" s="169"/>
      <c r="S136" s="169"/>
      <c r="T136" s="169"/>
      <c r="U136" s="169"/>
      <c r="V136" s="169"/>
      <c r="W136" s="169"/>
      <c r="X136" s="169"/>
      <c r="Y136" s="169"/>
      <c r="Z136" s="169"/>
      <c r="AA136" s="169"/>
      <c r="AB136" s="169"/>
      <c r="AC136" s="169"/>
      <c r="AD136" s="169"/>
      <c r="AE136" s="169"/>
      <c r="AF136" s="169"/>
      <c r="AG136" s="169"/>
      <c r="AH136" s="169"/>
      <c r="AI136" s="169"/>
      <c r="AJ136" s="169"/>
      <c r="AK136" s="169"/>
      <c r="AL136" s="169"/>
      <c r="AM136" s="169"/>
      <c r="AN136" s="169"/>
      <c r="AO136" s="169"/>
    </row>
    <row r="137" spans="1:41" x14ac:dyDescent="0.2">
      <c r="A137" s="169"/>
      <c r="B137" s="169"/>
      <c r="C137" s="169"/>
      <c r="D137" s="169"/>
      <c r="E137" s="169"/>
      <c r="F137" s="169"/>
      <c r="G137" s="169"/>
      <c r="H137" s="169"/>
      <c r="I137" s="169"/>
      <c r="J137" s="169"/>
      <c r="K137" s="169"/>
      <c r="L137" s="169"/>
      <c r="M137" s="169"/>
      <c r="N137" s="169"/>
      <c r="O137" s="169"/>
      <c r="P137" s="169"/>
      <c r="Q137" s="169"/>
      <c r="R137" s="169"/>
      <c r="S137" s="169"/>
      <c r="T137" s="169"/>
      <c r="U137" s="169"/>
      <c r="V137" s="169"/>
      <c r="W137" s="169"/>
      <c r="X137" s="169"/>
      <c r="Y137" s="169"/>
      <c r="Z137" s="169"/>
      <c r="AA137" s="169"/>
      <c r="AB137" s="169"/>
      <c r="AC137" s="169"/>
      <c r="AD137" s="169"/>
      <c r="AE137" s="169"/>
      <c r="AF137" s="169"/>
      <c r="AG137" s="169"/>
      <c r="AH137" s="169"/>
      <c r="AI137" s="169"/>
      <c r="AJ137" s="169"/>
      <c r="AK137" s="169"/>
      <c r="AL137" s="169"/>
      <c r="AM137" s="169"/>
      <c r="AN137" s="169"/>
      <c r="AO137" s="169"/>
    </row>
    <row r="138" spans="1:41" x14ac:dyDescent="0.2">
      <c r="A138" s="169"/>
      <c r="B138" s="169"/>
      <c r="C138" s="169"/>
      <c r="D138" s="169"/>
      <c r="E138" s="169"/>
      <c r="F138" s="169"/>
      <c r="G138" s="169"/>
      <c r="H138" s="169"/>
      <c r="I138" s="169"/>
      <c r="J138" s="169"/>
      <c r="K138" s="169"/>
      <c r="L138" s="169"/>
      <c r="M138" s="169"/>
      <c r="N138" s="169"/>
      <c r="O138" s="169"/>
      <c r="P138" s="169"/>
      <c r="Q138" s="169"/>
      <c r="R138" s="169"/>
      <c r="S138" s="169"/>
      <c r="T138" s="169"/>
      <c r="U138" s="169"/>
      <c r="V138" s="169"/>
      <c r="W138" s="169"/>
      <c r="X138" s="169"/>
      <c r="Y138" s="169"/>
      <c r="Z138" s="169"/>
      <c r="AA138" s="169"/>
      <c r="AB138" s="169"/>
      <c r="AC138" s="169"/>
      <c r="AD138" s="169"/>
      <c r="AE138" s="169"/>
      <c r="AF138" s="169"/>
      <c r="AG138" s="169"/>
      <c r="AH138" s="169"/>
      <c r="AI138" s="169"/>
      <c r="AJ138" s="169"/>
      <c r="AK138" s="169"/>
      <c r="AL138" s="169"/>
      <c r="AM138" s="169"/>
      <c r="AN138" s="169"/>
      <c r="AO138" s="169"/>
    </row>
    <row r="139" spans="1:41" x14ac:dyDescent="0.2">
      <c r="A139" s="169"/>
      <c r="B139" s="169"/>
      <c r="C139" s="169"/>
      <c r="D139" s="169"/>
      <c r="E139" s="169"/>
      <c r="F139" s="169"/>
      <c r="G139" s="169"/>
      <c r="H139" s="169"/>
      <c r="I139" s="169"/>
      <c r="J139" s="169"/>
      <c r="K139" s="169"/>
      <c r="L139" s="169"/>
      <c r="M139" s="169"/>
      <c r="N139" s="169"/>
      <c r="O139" s="169"/>
      <c r="P139" s="169"/>
      <c r="Q139" s="169"/>
      <c r="R139" s="169"/>
      <c r="S139" s="169"/>
      <c r="T139" s="169"/>
      <c r="U139" s="169"/>
      <c r="V139" s="169"/>
      <c r="W139" s="169"/>
      <c r="X139" s="169"/>
      <c r="Y139" s="169"/>
      <c r="Z139" s="169"/>
      <c r="AA139" s="169"/>
      <c r="AB139" s="169"/>
      <c r="AC139" s="169"/>
      <c r="AD139" s="169"/>
      <c r="AE139" s="169"/>
      <c r="AF139" s="169"/>
      <c r="AG139" s="169"/>
      <c r="AH139" s="169"/>
      <c r="AI139" s="169"/>
      <c r="AJ139" s="169"/>
      <c r="AK139" s="169"/>
      <c r="AL139" s="169"/>
      <c r="AM139" s="169"/>
      <c r="AN139" s="169"/>
      <c r="AO139" s="169"/>
    </row>
    <row r="140" spans="1:41" x14ac:dyDescent="0.2">
      <c r="A140" s="169"/>
      <c r="B140" s="169"/>
      <c r="C140" s="169"/>
      <c r="D140" s="169"/>
      <c r="E140" s="169"/>
      <c r="F140" s="169"/>
      <c r="G140" s="169"/>
      <c r="H140" s="169"/>
      <c r="I140" s="169"/>
      <c r="J140" s="169"/>
      <c r="K140" s="169"/>
      <c r="L140" s="169"/>
      <c r="M140" s="169"/>
      <c r="N140" s="169"/>
      <c r="O140" s="169"/>
      <c r="P140" s="169"/>
      <c r="Q140" s="169"/>
      <c r="R140" s="169"/>
      <c r="S140" s="169"/>
      <c r="T140" s="169"/>
      <c r="U140" s="169"/>
      <c r="V140" s="169"/>
      <c r="W140" s="169"/>
      <c r="X140" s="169"/>
      <c r="Y140" s="169"/>
      <c r="Z140" s="169"/>
      <c r="AA140" s="169"/>
      <c r="AB140" s="169"/>
      <c r="AC140" s="169"/>
      <c r="AD140" s="169"/>
      <c r="AE140" s="169"/>
      <c r="AF140" s="169"/>
      <c r="AG140" s="169"/>
      <c r="AH140" s="169"/>
      <c r="AI140" s="169"/>
      <c r="AJ140" s="169"/>
      <c r="AK140" s="169"/>
      <c r="AL140" s="169"/>
      <c r="AM140" s="169"/>
      <c r="AN140" s="169"/>
      <c r="AO140" s="169"/>
    </row>
    <row r="141" spans="1:41" x14ac:dyDescent="0.2">
      <c r="A141" s="169"/>
      <c r="B141" s="169"/>
      <c r="C141" s="169"/>
      <c r="D141" s="169"/>
      <c r="E141" s="169"/>
      <c r="F141" s="169"/>
      <c r="G141" s="169"/>
      <c r="H141" s="169"/>
      <c r="I141" s="169"/>
      <c r="J141" s="169"/>
      <c r="K141" s="169"/>
      <c r="L141" s="169"/>
      <c r="M141" s="169"/>
      <c r="N141" s="169"/>
      <c r="O141" s="169"/>
      <c r="P141" s="169"/>
      <c r="Q141" s="169"/>
      <c r="R141" s="169"/>
      <c r="S141" s="169"/>
      <c r="T141" s="169"/>
      <c r="U141" s="169"/>
      <c r="V141" s="169"/>
      <c r="W141" s="169"/>
      <c r="X141" s="169"/>
      <c r="Y141" s="169"/>
      <c r="Z141" s="169"/>
      <c r="AA141" s="169"/>
      <c r="AB141" s="169"/>
      <c r="AC141" s="169"/>
      <c r="AD141" s="169"/>
      <c r="AE141" s="169"/>
      <c r="AF141" s="169"/>
      <c r="AG141" s="169"/>
      <c r="AH141" s="169"/>
      <c r="AI141" s="169"/>
      <c r="AJ141" s="169"/>
      <c r="AK141" s="169"/>
      <c r="AL141" s="169"/>
      <c r="AM141" s="169"/>
      <c r="AN141" s="169"/>
      <c r="AO141" s="169"/>
    </row>
    <row r="142" spans="1:41" x14ac:dyDescent="0.2">
      <c r="A142" s="169"/>
      <c r="B142" s="169"/>
      <c r="C142" s="169"/>
      <c r="D142" s="169"/>
      <c r="E142" s="169"/>
      <c r="F142" s="169"/>
      <c r="G142" s="169"/>
      <c r="H142" s="169"/>
      <c r="I142" s="169"/>
      <c r="J142" s="169"/>
      <c r="K142" s="169"/>
      <c r="L142" s="169"/>
      <c r="M142" s="169"/>
      <c r="N142" s="169"/>
      <c r="O142" s="169"/>
      <c r="P142" s="169"/>
      <c r="Q142" s="169"/>
      <c r="R142" s="169"/>
      <c r="S142" s="169"/>
      <c r="T142" s="169"/>
      <c r="U142" s="169"/>
      <c r="V142" s="169"/>
      <c r="W142" s="169"/>
      <c r="X142" s="169"/>
      <c r="Y142" s="169"/>
      <c r="Z142" s="169"/>
      <c r="AA142" s="169"/>
      <c r="AB142" s="169"/>
      <c r="AC142" s="169"/>
      <c r="AD142" s="169"/>
      <c r="AE142" s="169"/>
      <c r="AF142" s="169"/>
      <c r="AG142" s="169"/>
      <c r="AH142" s="169"/>
      <c r="AI142" s="169"/>
      <c r="AJ142" s="169"/>
      <c r="AK142" s="169"/>
      <c r="AL142" s="169"/>
      <c r="AM142" s="169"/>
      <c r="AN142" s="169"/>
      <c r="AO142" s="169"/>
    </row>
    <row r="143" spans="1:41" x14ac:dyDescent="0.2">
      <c r="A143" s="169"/>
      <c r="B143" s="169"/>
      <c r="C143" s="169"/>
      <c r="D143" s="169"/>
      <c r="E143" s="169"/>
      <c r="F143" s="169"/>
      <c r="G143" s="169"/>
      <c r="H143" s="169"/>
      <c r="I143" s="169"/>
      <c r="J143" s="169"/>
      <c r="K143" s="169"/>
      <c r="L143" s="169"/>
      <c r="M143" s="169"/>
      <c r="N143" s="169"/>
      <c r="O143" s="169"/>
      <c r="P143" s="169"/>
      <c r="Q143" s="169"/>
      <c r="R143" s="169"/>
      <c r="S143" s="169"/>
      <c r="T143" s="169"/>
      <c r="U143" s="169"/>
      <c r="V143" s="169"/>
      <c r="W143" s="169"/>
      <c r="X143" s="169"/>
      <c r="Y143" s="169"/>
      <c r="Z143" s="169"/>
      <c r="AA143" s="169"/>
      <c r="AB143" s="169"/>
      <c r="AC143" s="169"/>
      <c r="AD143" s="169"/>
      <c r="AE143" s="169"/>
      <c r="AF143" s="169"/>
      <c r="AG143" s="169"/>
      <c r="AH143" s="169"/>
      <c r="AI143" s="169"/>
      <c r="AJ143" s="169"/>
      <c r="AK143" s="169"/>
      <c r="AL143" s="169"/>
      <c r="AM143" s="169"/>
      <c r="AN143" s="169"/>
      <c r="AO143" s="169"/>
    </row>
    <row r="144" spans="1:41" x14ac:dyDescent="0.2">
      <c r="A144" s="169"/>
      <c r="B144" s="169"/>
      <c r="C144" s="169"/>
      <c r="D144" s="169"/>
      <c r="E144" s="169"/>
      <c r="F144" s="169"/>
      <c r="G144" s="169"/>
      <c r="H144" s="169"/>
      <c r="I144" s="169"/>
      <c r="J144" s="169"/>
      <c r="K144" s="169"/>
      <c r="L144" s="169"/>
      <c r="M144" s="169"/>
      <c r="N144" s="169"/>
      <c r="O144" s="169"/>
      <c r="P144" s="169"/>
      <c r="Q144" s="169"/>
      <c r="R144" s="169"/>
      <c r="S144" s="169"/>
      <c r="T144" s="169"/>
      <c r="U144" s="169"/>
      <c r="V144" s="169"/>
      <c r="W144" s="169"/>
      <c r="X144" s="169"/>
      <c r="Y144" s="169"/>
      <c r="Z144" s="169"/>
      <c r="AA144" s="169"/>
      <c r="AB144" s="169"/>
      <c r="AC144" s="169"/>
      <c r="AD144" s="169"/>
      <c r="AE144" s="169"/>
      <c r="AF144" s="169"/>
      <c r="AG144" s="169"/>
      <c r="AH144" s="169"/>
      <c r="AI144" s="169"/>
      <c r="AJ144" s="169"/>
      <c r="AK144" s="169"/>
      <c r="AL144" s="169"/>
      <c r="AM144" s="169"/>
      <c r="AN144" s="169"/>
      <c r="AO144" s="169"/>
    </row>
    <row r="145" spans="1:41" x14ac:dyDescent="0.2">
      <c r="A145" s="169"/>
      <c r="B145" s="169"/>
      <c r="C145" s="169"/>
      <c r="D145" s="169"/>
      <c r="E145" s="169"/>
      <c r="F145" s="169"/>
      <c r="G145" s="169"/>
      <c r="H145" s="169"/>
      <c r="I145" s="169"/>
      <c r="J145" s="169"/>
      <c r="K145" s="169"/>
      <c r="L145" s="169"/>
      <c r="M145" s="169"/>
      <c r="N145" s="169"/>
      <c r="O145" s="169"/>
      <c r="P145" s="169"/>
      <c r="Q145" s="169"/>
      <c r="R145" s="169"/>
      <c r="S145" s="169"/>
      <c r="T145" s="169"/>
      <c r="U145" s="169"/>
      <c r="V145" s="169"/>
      <c r="W145" s="169"/>
      <c r="X145" s="169"/>
      <c r="Y145" s="169"/>
      <c r="Z145" s="169"/>
      <c r="AA145" s="169"/>
      <c r="AB145" s="169"/>
      <c r="AC145" s="169"/>
      <c r="AD145" s="169"/>
      <c r="AE145" s="169"/>
      <c r="AF145" s="169"/>
      <c r="AG145" s="169"/>
      <c r="AH145" s="169"/>
      <c r="AI145" s="169"/>
      <c r="AJ145" s="169"/>
      <c r="AK145" s="169"/>
      <c r="AL145" s="169"/>
      <c r="AM145" s="169"/>
      <c r="AN145" s="169"/>
      <c r="AO145" s="169"/>
    </row>
    <row r="146" spans="1:41" x14ac:dyDescent="0.2">
      <c r="A146" s="169"/>
      <c r="B146" s="169"/>
      <c r="C146" s="169"/>
      <c r="D146" s="169"/>
      <c r="E146" s="169"/>
      <c r="F146" s="169"/>
      <c r="G146" s="169"/>
      <c r="H146" s="169"/>
      <c r="I146" s="169"/>
      <c r="J146" s="169"/>
      <c r="K146" s="169"/>
      <c r="L146" s="169"/>
      <c r="M146" s="169"/>
      <c r="N146" s="169"/>
      <c r="O146" s="169"/>
      <c r="P146" s="169"/>
      <c r="Q146" s="169"/>
      <c r="R146" s="169"/>
      <c r="S146" s="169"/>
      <c r="T146" s="169"/>
      <c r="U146" s="169"/>
      <c r="V146" s="169"/>
      <c r="W146" s="169"/>
      <c r="X146" s="169"/>
      <c r="Y146" s="169"/>
      <c r="Z146" s="169"/>
      <c r="AA146" s="169"/>
      <c r="AB146" s="169"/>
      <c r="AC146" s="169"/>
      <c r="AD146" s="169"/>
      <c r="AE146" s="169"/>
      <c r="AF146" s="169"/>
      <c r="AG146" s="169"/>
      <c r="AH146" s="169"/>
      <c r="AI146" s="169"/>
      <c r="AJ146" s="169"/>
      <c r="AK146" s="169"/>
      <c r="AL146" s="169"/>
      <c r="AM146" s="169"/>
      <c r="AN146" s="169"/>
      <c r="AO146" s="169"/>
    </row>
    <row r="147" spans="1:41" x14ac:dyDescent="0.2">
      <c r="A147" s="169"/>
      <c r="B147" s="169"/>
      <c r="C147" s="169"/>
      <c r="D147" s="169"/>
      <c r="E147" s="169"/>
      <c r="F147" s="169"/>
      <c r="G147" s="169"/>
      <c r="H147" s="169"/>
      <c r="I147" s="169"/>
      <c r="J147" s="169"/>
      <c r="K147" s="169"/>
      <c r="L147" s="169"/>
      <c r="M147" s="169"/>
      <c r="N147" s="169"/>
      <c r="O147" s="169"/>
      <c r="P147" s="169"/>
      <c r="Q147" s="169"/>
      <c r="R147" s="169"/>
      <c r="S147" s="169"/>
      <c r="T147" s="169"/>
      <c r="U147" s="169"/>
      <c r="V147" s="169"/>
      <c r="W147" s="169"/>
      <c r="X147" s="169"/>
      <c r="Y147" s="169"/>
      <c r="Z147" s="169"/>
      <c r="AA147" s="169"/>
      <c r="AB147" s="169"/>
      <c r="AC147" s="169"/>
      <c r="AD147" s="169"/>
      <c r="AE147" s="169"/>
      <c r="AF147" s="169"/>
      <c r="AG147" s="169"/>
      <c r="AH147" s="169"/>
      <c r="AI147" s="169"/>
      <c r="AJ147" s="169"/>
      <c r="AK147" s="169"/>
      <c r="AL147" s="169"/>
      <c r="AM147" s="169"/>
      <c r="AN147" s="169"/>
      <c r="AO147" s="169"/>
    </row>
    <row r="148" spans="1:41" x14ac:dyDescent="0.2">
      <c r="A148" s="169"/>
      <c r="B148" s="169"/>
      <c r="C148" s="169"/>
      <c r="D148" s="169"/>
      <c r="E148" s="169"/>
      <c r="F148" s="169"/>
      <c r="G148" s="169"/>
      <c r="H148" s="169"/>
      <c r="I148" s="169"/>
      <c r="J148" s="169"/>
      <c r="K148" s="169"/>
      <c r="L148" s="169"/>
      <c r="M148" s="169"/>
      <c r="N148" s="169"/>
      <c r="O148" s="169"/>
      <c r="P148" s="169"/>
      <c r="Q148" s="169"/>
      <c r="R148" s="169"/>
      <c r="S148" s="169"/>
      <c r="T148" s="169"/>
      <c r="U148" s="169"/>
      <c r="V148" s="169"/>
      <c r="W148" s="169"/>
      <c r="X148" s="169"/>
      <c r="Y148" s="169"/>
      <c r="Z148" s="169"/>
      <c r="AA148" s="169"/>
      <c r="AB148" s="169"/>
      <c r="AC148" s="169"/>
      <c r="AD148" s="169"/>
      <c r="AE148" s="169"/>
      <c r="AF148" s="169"/>
      <c r="AG148" s="169"/>
      <c r="AH148" s="169"/>
      <c r="AI148" s="169"/>
      <c r="AJ148" s="169"/>
      <c r="AK148" s="169"/>
      <c r="AL148" s="169"/>
      <c r="AM148" s="169"/>
      <c r="AN148" s="169"/>
      <c r="AO148" s="169"/>
    </row>
    <row r="149" spans="1:41" x14ac:dyDescent="0.2">
      <c r="A149" s="169"/>
      <c r="B149" s="169"/>
      <c r="C149" s="169"/>
      <c r="D149" s="169"/>
      <c r="E149" s="169"/>
      <c r="F149" s="169"/>
      <c r="G149" s="169"/>
      <c r="H149" s="169"/>
      <c r="I149" s="169"/>
      <c r="J149" s="169"/>
      <c r="K149" s="169"/>
      <c r="L149" s="169"/>
      <c r="M149" s="169"/>
      <c r="N149" s="169"/>
      <c r="O149" s="169"/>
      <c r="P149" s="169"/>
      <c r="Q149" s="169"/>
      <c r="R149" s="169"/>
      <c r="S149" s="169"/>
      <c r="T149" s="169"/>
      <c r="U149" s="169"/>
      <c r="V149" s="169"/>
      <c r="W149" s="169"/>
      <c r="X149" s="169"/>
      <c r="Y149" s="169"/>
      <c r="Z149" s="169"/>
      <c r="AA149" s="169"/>
      <c r="AB149" s="169"/>
      <c r="AC149" s="169"/>
      <c r="AD149" s="169"/>
      <c r="AE149" s="169"/>
      <c r="AF149" s="169"/>
      <c r="AG149" s="169"/>
      <c r="AH149" s="169"/>
      <c r="AI149" s="169"/>
      <c r="AJ149" s="169"/>
      <c r="AK149" s="169"/>
      <c r="AL149" s="169"/>
      <c r="AM149" s="169"/>
      <c r="AN149" s="169"/>
      <c r="AO149" s="169"/>
    </row>
    <row r="150" spans="1:41" x14ac:dyDescent="0.2">
      <c r="A150" s="169"/>
      <c r="B150" s="169"/>
      <c r="C150" s="169"/>
      <c r="D150" s="169"/>
      <c r="E150" s="169"/>
      <c r="F150" s="169"/>
      <c r="G150" s="169"/>
      <c r="H150" s="169"/>
      <c r="I150" s="169"/>
      <c r="J150" s="169"/>
      <c r="K150" s="169"/>
      <c r="L150" s="169"/>
      <c r="M150" s="169"/>
      <c r="N150" s="169"/>
      <c r="O150" s="169"/>
      <c r="P150" s="169"/>
      <c r="Q150" s="169"/>
      <c r="R150" s="169"/>
      <c r="S150" s="169"/>
      <c r="T150" s="169"/>
      <c r="U150" s="169"/>
      <c r="V150" s="169"/>
      <c r="W150" s="169"/>
      <c r="X150" s="169"/>
      <c r="Y150" s="169"/>
      <c r="Z150" s="169"/>
      <c r="AA150" s="169"/>
      <c r="AB150" s="169"/>
      <c r="AC150" s="169"/>
      <c r="AD150" s="169"/>
      <c r="AE150" s="169"/>
      <c r="AF150" s="169"/>
      <c r="AG150" s="169"/>
      <c r="AH150" s="169"/>
      <c r="AI150" s="169"/>
      <c r="AJ150" s="169"/>
      <c r="AK150" s="169"/>
      <c r="AL150" s="169"/>
      <c r="AM150" s="169"/>
      <c r="AN150" s="169"/>
      <c r="AO150" s="169"/>
    </row>
    <row r="151" spans="1:41" x14ac:dyDescent="0.2">
      <c r="A151" s="169"/>
      <c r="B151" s="169"/>
      <c r="C151" s="169"/>
      <c r="D151" s="169"/>
      <c r="E151" s="169"/>
      <c r="F151" s="169"/>
      <c r="G151" s="169"/>
      <c r="H151" s="169"/>
      <c r="I151" s="169"/>
      <c r="J151" s="169"/>
      <c r="K151" s="169"/>
      <c r="L151" s="169"/>
      <c r="M151" s="169"/>
      <c r="N151" s="169"/>
      <c r="O151" s="169"/>
      <c r="P151" s="169"/>
      <c r="Q151" s="169"/>
      <c r="R151" s="169"/>
      <c r="S151" s="169"/>
      <c r="T151" s="169"/>
      <c r="U151" s="169"/>
      <c r="V151" s="169"/>
      <c r="W151" s="169"/>
      <c r="X151" s="169"/>
      <c r="Y151" s="169"/>
      <c r="Z151" s="169"/>
      <c r="AA151" s="169"/>
      <c r="AB151" s="169"/>
      <c r="AC151" s="169"/>
      <c r="AD151" s="169"/>
      <c r="AE151" s="169"/>
      <c r="AF151" s="169"/>
      <c r="AG151" s="169"/>
      <c r="AH151" s="169"/>
      <c r="AI151" s="169"/>
      <c r="AJ151" s="169"/>
      <c r="AK151" s="169"/>
      <c r="AL151" s="169"/>
      <c r="AM151" s="169"/>
      <c r="AN151" s="169"/>
      <c r="AO151" s="169"/>
    </row>
    <row r="152" spans="1:41" x14ac:dyDescent="0.2">
      <c r="A152" s="169"/>
      <c r="B152" s="169"/>
      <c r="C152" s="169"/>
      <c r="D152" s="169"/>
      <c r="E152" s="169"/>
      <c r="F152" s="169"/>
      <c r="G152" s="169"/>
      <c r="H152" s="169"/>
      <c r="I152" s="169"/>
      <c r="J152" s="169"/>
      <c r="K152" s="169"/>
      <c r="L152" s="169"/>
      <c r="M152" s="169"/>
      <c r="N152" s="169"/>
      <c r="O152" s="169"/>
      <c r="P152" s="169"/>
      <c r="Q152" s="169"/>
      <c r="R152" s="169"/>
      <c r="S152" s="169"/>
      <c r="T152" s="169"/>
      <c r="U152" s="169"/>
      <c r="V152" s="169"/>
      <c r="W152" s="169"/>
      <c r="X152" s="169"/>
      <c r="Y152" s="169"/>
      <c r="Z152" s="169"/>
      <c r="AA152" s="169"/>
      <c r="AB152" s="169"/>
      <c r="AC152" s="169"/>
      <c r="AD152" s="169"/>
      <c r="AE152" s="169"/>
      <c r="AF152" s="169"/>
      <c r="AG152" s="169"/>
      <c r="AH152" s="169"/>
      <c r="AI152" s="169"/>
      <c r="AJ152" s="169"/>
      <c r="AK152" s="169"/>
      <c r="AL152" s="169"/>
      <c r="AM152" s="169"/>
      <c r="AN152" s="169"/>
      <c r="AO152" s="169"/>
    </row>
    <row r="153" spans="1:41" x14ac:dyDescent="0.2">
      <c r="A153" s="169"/>
      <c r="B153" s="169"/>
      <c r="C153" s="169"/>
      <c r="D153" s="169"/>
      <c r="E153" s="169"/>
      <c r="F153" s="169"/>
      <c r="G153" s="169"/>
      <c r="H153" s="169"/>
      <c r="I153" s="169"/>
      <c r="J153" s="169"/>
      <c r="K153" s="169"/>
      <c r="L153" s="169"/>
      <c r="M153" s="169"/>
      <c r="N153" s="169"/>
      <c r="O153" s="169"/>
      <c r="P153" s="169"/>
      <c r="Q153" s="169"/>
      <c r="R153" s="169"/>
      <c r="S153" s="169"/>
      <c r="T153" s="169"/>
      <c r="U153" s="169"/>
      <c r="V153" s="169"/>
      <c r="W153" s="169"/>
      <c r="X153" s="169"/>
      <c r="Y153" s="169"/>
      <c r="Z153" s="169"/>
      <c r="AA153" s="169"/>
      <c r="AB153" s="169"/>
      <c r="AC153" s="169"/>
      <c r="AD153" s="169"/>
      <c r="AE153" s="169"/>
      <c r="AF153" s="169"/>
      <c r="AG153" s="169"/>
      <c r="AH153" s="169"/>
      <c r="AI153" s="169"/>
      <c r="AJ153" s="169"/>
      <c r="AK153" s="169"/>
      <c r="AL153" s="169"/>
      <c r="AM153" s="169"/>
      <c r="AN153" s="169"/>
      <c r="AO153" s="169"/>
    </row>
    <row r="154" spans="1:41" x14ac:dyDescent="0.2">
      <c r="A154" s="169"/>
      <c r="B154" s="169"/>
      <c r="C154" s="169"/>
      <c r="D154" s="169"/>
      <c r="E154" s="169"/>
      <c r="F154" s="169"/>
      <c r="G154" s="169"/>
      <c r="H154" s="169"/>
      <c r="I154" s="169"/>
      <c r="J154" s="169"/>
      <c r="K154" s="169"/>
      <c r="L154" s="169"/>
      <c r="M154" s="169"/>
      <c r="N154" s="169"/>
      <c r="O154" s="169"/>
      <c r="P154" s="169"/>
      <c r="Q154" s="169"/>
      <c r="R154" s="169"/>
      <c r="S154" s="169"/>
      <c r="T154" s="169"/>
      <c r="U154" s="169"/>
      <c r="V154" s="169"/>
      <c r="W154" s="169"/>
      <c r="X154" s="169"/>
      <c r="Y154" s="169"/>
      <c r="Z154" s="169"/>
      <c r="AA154" s="169"/>
      <c r="AB154" s="169"/>
      <c r="AC154" s="169"/>
      <c r="AD154" s="169"/>
      <c r="AE154" s="169"/>
      <c r="AF154" s="169"/>
      <c r="AG154" s="169"/>
      <c r="AH154" s="169"/>
      <c r="AI154" s="169"/>
      <c r="AJ154" s="169"/>
      <c r="AK154" s="169"/>
      <c r="AL154" s="169"/>
      <c r="AM154" s="169"/>
      <c r="AN154" s="169"/>
      <c r="AO154" s="169"/>
    </row>
    <row r="155" spans="1:41" x14ac:dyDescent="0.2">
      <c r="A155" s="169"/>
      <c r="B155" s="169"/>
      <c r="C155" s="169"/>
      <c r="D155" s="169"/>
      <c r="E155" s="169"/>
      <c r="F155" s="169"/>
      <c r="G155" s="169"/>
      <c r="H155" s="169"/>
      <c r="I155" s="169"/>
      <c r="J155" s="169"/>
      <c r="K155" s="169"/>
      <c r="L155" s="169"/>
      <c r="M155" s="169"/>
      <c r="N155" s="169"/>
      <c r="O155" s="169"/>
      <c r="P155" s="169"/>
      <c r="Q155" s="169"/>
      <c r="R155" s="169"/>
      <c r="S155" s="169"/>
      <c r="T155" s="169"/>
      <c r="U155" s="169"/>
      <c r="V155" s="169"/>
      <c r="W155" s="169"/>
      <c r="X155" s="169"/>
      <c r="Y155" s="169"/>
      <c r="Z155" s="169"/>
      <c r="AA155" s="169"/>
      <c r="AB155" s="169"/>
      <c r="AC155" s="169"/>
      <c r="AD155" s="169"/>
      <c r="AE155" s="169"/>
      <c r="AF155" s="169"/>
      <c r="AG155" s="169"/>
      <c r="AH155" s="169"/>
      <c r="AI155" s="169"/>
      <c r="AJ155" s="169"/>
      <c r="AK155" s="169"/>
      <c r="AL155" s="169"/>
      <c r="AM155" s="169"/>
      <c r="AN155" s="169"/>
      <c r="AO155" s="169"/>
    </row>
    <row r="156" spans="1:41" x14ac:dyDescent="0.2">
      <c r="A156" s="169"/>
      <c r="B156" s="169"/>
      <c r="C156" s="169"/>
      <c r="D156" s="169"/>
      <c r="E156" s="169"/>
      <c r="F156" s="169"/>
      <c r="G156" s="169"/>
      <c r="H156" s="169"/>
      <c r="I156" s="169"/>
      <c r="J156" s="169"/>
      <c r="K156" s="169"/>
      <c r="L156" s="169"/>
      <c r="M156" s="169"/>
      <c r="N156" s="169"/>
      <c r="O156" s="169"/>
      <c r="P156" s="169"/>
      <c r="Q156" s="169"/>
      <c r="R156" s="169"/>
      <c r="S156" s="169"/>
      <c r="T156" s="169"/>
      <c r="U156" s="169"/>
      <c r="V156" s="169"/>
      <c r="W156" s="169"/>
      <c r="X156" s="169"/>
      <c r="Y156" s="169"/>
      <c r="Z156" s="169"/>
      <c r="AA156" s="169"/>
      <c r="AB156" s="169"/>
      <c r="AC156" s="169"/>
      <c r="AD156" s="169"/>
      <c r="AE156" s="169"/>
      <c r="AF156" s="169"/>
      <c r="AG156" s="169"/>
      <c r="AH156" s="169"/>
      <c r="AI156" s="169"/>
      <c r="AJ156" s="169"/>
      <c r="AK156" s="169"/>
      <c r="AL156" s="169"/>
      <c r="AM156" s="169"/>
      <c r="AN156" s="169"/>
      <c r="AO156" s="169"/>
    </row>
    <row r="157" spans="1:41" x14ac:dyDescent="0.2">
      <c r="A157" s="169"/>
      <c r="B157" s="169"/>
      <c r="C157" s="169"/>
      <c r="D157" s="169"/>
      <c r="E157" s="169"/>
      <c r="F157" s="169"/>
      <c r="G157" s="169"/>
      <c r="H157" s="169"/>
      <c r="I157" s="169"/>
      <c r="J157" s="169"/>
      <c r="K157" s="169"/>
      <c r="L157" s="169"/>
      <c r="M157" s="169"/>
      <c r="N157" s="169"/>
      <c r="O157" s="169"/>
      <c r="P157" s="169"/>
      <c r="Q157" s="169"/>
      <c r="R157" s="169"/>
      <c r="S157" s="169"/>
      <c r="T157" s="169"/>
      <c r="U157" s="169"/>
      <c r="V157" s="169"/>
      <c r="W157" s="169"/>
      <c r="X157" s="169"/>
      <c r="Y157" s="169"/>
      <c r="Z157" s="169"/>
      <c r="AA157" s="169"/>
      <c r="AB157" s="169"/>
      <c r="AC157" s="169"/>
      <c r="AD157" s="169"/>
      <c r="AE157" s="169"/>
      <c r="AF157" s="169"/>
      <c r="AG157" s="169"/>
      <c r="AH157" s="169"/>
      <c r="AI157" s="169"/>
      <c r="AJ157" s="169"/>
      <c r="AK157" s="169"/>
      <c r="AL157" s="169"/>
      <c r="AM157" s="169"/>
      <c r="AN157" s="169"/>
      <c r="AO157" s="169"/>
    </row>
    <row r="158" spans="1:41" x14ac:dyDescent="0.2">
      <c r="A158" s="169"/>
      <c r="B158" s="169"/>
      <c r="C158" s="169"/>
      <c r="D158" s="169"/>
      <c r="E158" s="169"/>
      <c r="F158" s="169"/>
      <c r="G158" s="169"/>
      <c r="H158" s="169"/>
      <c r="I158" s="169"/>
      <c r="J158" s="169"/>
      <c r="K158" s="169"/>
      <c r="L158" s="169"/>
      <c r="M158" s="169"/>
      <c r="N158" s="169"/>
      <c r="O158" s="169"/>
      <c r="P158" s="169"/>
      <c r="Q158" s="169"/>
      <c r="R158" s="169"/>
      <c r="S158" s="169"/>
      <c r="T158" s="169"/>
      <c r="U158" s="169"/>
      <c r="V158" s="169"/>
      <c r="W158" s="169"/>
      <c r="X158" s="169"/>
      <c r="Y158" s="169"/>
      <c r="Z158" s="169"/>
      <c r="AA158" s="169"/>
      <c r="AB158" s="169"/>
      <c r="AC158" s="169"/>
      <c r="AD158" s="169"/>
      <c r="AE158" s="169"/>
      <c r="AF158" s="169"/>
      <c r="AG158" s="169"/>
      <c r="AH158" s="169"/>
      <c r="AI158" s="169"/>
      <c r="AJ158" s="169"/>
      <c r="AK158" s="169"/>
      <c r="AL158" s="169"/>
      <c r="AM158" s="169"/>
      <c r="AN158" s="169"/>
      <c r="AO158" s="169"/>
    </row>
    <row r="159" spans="1:41" x14ac:dyDescent="0.2">
      <c r="A159" s="169"/>
      <c r="B159" s="169"/>
      <c r="C159" s="169"/>
      <c r="D159" s="169"/>
      <c r="E159" s="169"/>
      <c r="F159" s="169"/>
      <c r="G159" s="169"/>
      <c r="H159" s="169"/>
      <c r="I159" s="169"/>
      <c r="J159" s="169"/>
      <c r="K159" s="169"/>
      <c r="L159" s="169"/>
      <c r="M159" s="169"/>
      <c r="N159" s="169"/>
      <c r="O159" s="169"/>
      <c r="P159" s="169"/>
      <c r="Q159" s="169"/>
      <c r="R159" s="169"/>
      <c r="S159" s="169"/>
      <c r="T159" s="169"/>
      <c r="U159" s="169"/>
      <c r="V159" s="169"/>
      <c r="W159" s="169"/>
      <c r="X159" s="169"/>
      <c r="Y159" s="169"/>
      <c r="Z159" s="169"/>
      <c r="AA159" s="169"/>
      <c r="AB159" s="169"/>
      <c r="AC159" s="169"/>
      <c r="AD159" s="169"/>
      <c r="AE159" s="169"/>
      <c r="AF159" s="169"/>
      <c r="AG159" s="169"/>
      <c r="AH159" s="169"/>
      <c r="AI159" s="169"/>
      <c r="AJ159" s="169"/>
      <c r="AK159" s="169"/>
      <c r="AL159" s="169"/>
      <c r="AM159" s="169"/>
      <c r="AN159" s="169"/>
      <c r="AO159" s="169"/>
    </row>
    <row r="160" spans="1:41" x14ac:dyDescent="0.2">
      <c r="A160" s="169"/>
      <c r="B160" s="169"/>
      <c r="C160" s="169"/>
      <c r="D160" s="169"/>
      <c r="E160" s="169"/>
      <c r="F160" s="169"/>
      <c r="G160" s="169"/>
      <c r="H160" s="169"/>
      <c r="I160" s="169"/>
      <c r="J160" s="169"/>
      <c r="K160" s="169"/>
      <c r="L160" s="169"/>
      <c r="M160" s="169"/>
      <c r="N160" s="169"/>
      <c r="O160" s="169"/>
      <c r="P160" s="169"/>
      <c r="Q160" s="169"/>
      <c r="R160" s="169"/>
      <c r="S160" s="169"/>
      <c r="T160" s="169"/>
      <c r="U160" s="169"/>
      <c r="V160" s="169"/>
      <c r="W160" s="169"/>
      <c r="X160" s="169"/>
      <c r="Y160" s="169"/>
      <c r="Z160" s="169"/>
      <c r="AA160" s="169"/>
      <c r="AB160" s="169"/>
      <c r="AC160" s="169"/>
      <c r="AD160" s="169"/>
      <c r="AE160" s="169"/>
      <c r="AF160" s="169"/>
      <c r="AG160" s="169"/>
      <c r="AH160" s="169"/>
      <c r="AI160" s="169"/>
      <c r="AJ160" s="169"/>
      <c r="AK160" s="169"/>
      <c r="AL160" s="169"/>
      <c r="AM160" s="169"/>
      <c r="AN160" s="169"/>
      <c r="AO160" s="169"/>
    </row>
    <row r="161" spans="1:41" x14ac:dyDescent="0.2">
      <c r="A161" s="169"/>
      <c r="B161" s="169"/>
      <c r="C161" s="169"/>
      <c r="D161" s="169"/>
      <c r="E161" s="169"/>
      <c r="F161" s="169"/>
      <c r="G161" s="169"/>
      <c r="H161" s="169"/>
      <c r="I161" s="169"/>
      <c r="J161" s="169"/>
      <c r="K161" s="169"/>
      <c r="L161" s="169"/>
      <c r="M161" s="169"/>
      <c r="N161" s="169"/>
      <c r="O161" s="169"/>
      <c r="P161" s="169"/>
      <c r="Q161" s="169"/>
      <c r="R161" s="169"/>
      <c r="S161" s="169"/>
      <c r="T161" s="169"/>
      <c r="U161" s="169"/>
      <c r="V161" s="169"/>
      <c r="W161" s="169"/>
      <c r="X161" s="169"/>
      <c r="Y161" s="169"/>
      <c r="Z161" s="169"/>
      <c r="AA161" s="169"/>
      <c r="AB161" s="169"/>
      <c r="AC161" s="169"/>
      <c r="AD161" s="169"/>
      <c r="AE161" s="169"/>
      <c r="AF161" s="169"/>
      <c r="AG161" s="169"/>
      <c r="AH161" s="169"/>
      <c r="AI161" s="169"/>
      <c r="AJ161" s="169"/>
      <c r="AK161" s="169"/>
      <c r="AL161" s="169"/>
      <c r="AM161" s="169"/>
      <c r="AN161" s="169"/>
      <c r="AO161" s="169"/>
    </row>
    <row r="162" spans="1:41" x14ac:dyDescent="0.2">
      <c r="A162" s="169"/>
      <c r="B162" s="169"/>
      <c r="C162" s="169"/>
      <c r="D162" s="169"/>
      <c r="E162" s="169"/>
      <c r="F162" s="169"/>
      <c r="G162" s="169"/>
      <c r="H162" s="169"/>
      <c r="I162" s="169"/>
      <c r="J162" s="169"/>
      <c r="K162" s="169"/>
      <c r="L162" s="169"/>
      <c r="M162" s="169"/>
      <c r="N162" s="169"/>
      <c r="O162" s="169"/>
      <c r="P162" s="169"/>
      <c r="Q162" s="169"/>
      <c r="R162" s="169"/>
      <c r="S162" s="169"/>
      <c r="T162" s="169"/>
      <c r="U162" s="169"/>
      <c r="V162" s="169"/>
      <c r="W162" s="169"/>
      <c r="X162" s="169"/>
      <c r="Y162" s="169"/>
      <c r="Z162" s="169"/>
      <c r="AA162" s="169"/>
      <c r="AB162" s="169"/>
      <c r="AC162" s="169"/>
      <c r="AD162" s="169"/>
      <c r="AE162" s="169"/>
      <c r="AF162" s="169"/>
      <c r="AG162" s="169"/>
      <c r="AH162" s="169"/>
      <c r="AI162" s="169"/>
      <c r="AJ162" s="169"/>
      <c r="AK162" s="169"/>
      <c r="AL162" s="169"/>
      <c r="AM162" s="169"/>
      <c r="AN162" s="169"/>
      <c r="AO162" s="169"/>
    </row>
    <row r="163" spans="1:41" x14ac:dyDescent="0.2">
      <c r="A163" s="169"/>
      <c r="B163" s="169"/>
      <c r="C163" s="169"/>
      <c r="D163" s="169"/>
      <c r="E163" s="169"/>
      <c r="F163" s="169"/>
      <c r="G163" s="169"/>
      <c r="H163" s="169"/>
      <c r="I163" s="169"/>
      <c r="J163" s="169"/>
      <c r="K163" s="169"/>
      <c r="L163" s="169"/>
      <c r="M163" s="169"/>
      <c r="N163" s="169"/>
      <c r="O163" s="169"/>
      <c r="P163" s="169"/>
      <c r="Q163" s="169"/>
      <c r="R163" s="169"/>
      <c r="S163" s="169"/>
      <c r="T163" s="169"/>
      <c r="U163" s="169"/>
      <c r="V163" s="169"/>
      <c r="W163" s="169"/>
      <c r="X163" s="169"/>
      <c r="Y163" s="169"/>
      <c r="Z163" s="169"/>
      <c r="AA163" s="169"/>
      <c r="AB163" s="169"/>
      <c r="AC163" s="169"/>
      <c r="AD163" s="169"/>
      <c r="AE163" s="169"/>
      <c r="AF163" s="169"/>
      <c r="AG163" s="169"/>
      <c r="AH163" s="169"/>
      <c r="AI163" s="169"/>
      <c r="AJ163" s="169"/>
      <c r="AK163" s="169"/>
      <c r="AL163" s="169"/>
      <c r="AM163" s="169"/>
      <c r="AN163" s="169"/>
      <c r="AO163" s="169"/>
    </row>
    <row r="164" spans="1:41" x14ac:dyDescent="0.2">
      <c r="A164" s="169"/>
      <c r="B164" s="169"/>
      <c r="C164" s="169"/>
      <c r="D164" s="169"/>
      <c r="E164" s="169"/>
      <c r="F164" s="169"/>
      <c r="G164" s="169"/>
      <c r="H164" s="169"/>
      <c r="I164" s="169"/>
      <c r="J164" s="169"/>
      <c r="K164" s="169"/>
      <c r="L164" s="169"/>
      <c r="M164" s="169"/>
      <c r="N164" s="169"/>
      <c r="O164" s="169"/>
      <c r="P164" s="169"/>
      <c r="Q164" s="169"/>
      <c r="R164" s="169"/>
      <c r="S164" s="169"/>
      <c r="T164" s="169"/>
      <c r="U164" s="169"/>
      <c r="V164" s="169"/>
      <c r="W164" s="169"/>
      <c r="X164" s="169"/>
      <c r="Y164" s="169"/>
      <c r="Z164" s="169"/>
      <c r="AA164" s="169"/>
      <c r="AB164" s="169"/>
      <c r="AC164" s="169"/>
      <c r="AD164" s="169"/>
      <c r="AE164" s="169"/>
      <c r="AF164" s="169"/>
      <c r="AG164" s="169"/>
      <c r="AH164" s="169"/>
      <c r="AI164" s="169"/>
      <c r="AJ164" s="169"/>
      <c r="AK164" s="169"/>
      <c r="AL164" s="169"/>
      <c r="AM164" s="169"/>
      <c r="AN164" s="169"/>
      <c r="AO164" s="169"/>
    </row>
    <row r="165" spans="1:41" x14ac:dyDescent="0.2">
      <c r="A165" s="169"/>
      <c r="B165" s="169"/>
      <c r="C165" s="169"/>
      <c r="D165" s="169"/>
      <c r="E165" s="169"/>
      <c r="F165" s="169"/>
      <c r="G165" s="169"/>
      <c r="H165" s="169"/>
      <c r="I165" s="169"/>
      <c r="J165" s="169"/>
      <c r="K165" s="169"/>
      <c r="L165" s="169"/>
      <c r="M165" s="169"/>
      <c r="N165" s="169"/>
      <c r="O165" s="169"/>
      <c r="P165" s="169"/>
      <c r="Q165" s="169"/>
      <c r="R165" s="169"/>
      <c r="S165" s="169"/>
      <c r="T165" s="169"/>
      <c r="U165" s="169"/>
      <c r="V165" s="169"/>
      <c r="W165" s="169"/>
      <c r="X165" s="169"/>
      <c r="Y165" s="169"/>
      <c r="Z165" s="169"/>
      <c r="AA165" s="169"/>
      <c r="AB165" s="169"/>
      <c r="AC165" s="169"/>
      <c r="AD165" s="169"/>
      <c r="AE165" s="169"/>
      <c r="AF165" s="169"/>
      <c r="AG165" s="169"/>
      <c r="AH165" s="169"/>
      <c r="AI165" s="169"/>
      <c r="AJ165" s="169"/>
      <c r="AK165" s="169"/>
      <c r="AL165" s="169"/>
      <c r="AM165" s="169"/>
      <c r="AN165" s="169"/>
      <c r="AO165" s="169"/>
    </row>
    <row r="166" spans="1:41" x14ac:dyDescent="0.2">
      <c r="A166" s="169"/>
      <c r="B166" s="169"/>
      <c r="C166" s="169"/>
      <c r="D166" s="169"/>
      <c r="E166" s="169"/>
      <c r="F166" s="169"/>
      <c r="G166" s="169"/>
      <c r="H166" s="169"/>
      <c r="I166" s="169"/>
      <c r="J166" s="169"/>
      <c r="K166" s="169"/>
      <c r="L166" s="169"/>
      <c r="M166" s="169"/>
      <c r="N166" s="169"/>
      <c r="O166" s="169"/>
      <c r="P166" s="169"/>
      <c r="Q166" s="169"/>
      <c r="R166" s="169"/>
      <c r="S166" s="169"/>
      <c r="T166" s="169"/>
      <c r="U166" s="169"/>
      <c r="V166" s="169"/>
      <c r="W166" s="169"/>
      <c r="X166" s="169"/>
      <c r="Y166" s="169"/>
      <c r="Z166" s="169"/>
      <c r="AA166" s="169"/>
      <c r="AB166" s="169"/>
      <c r="AC166" s="169"/>
      <c r="AD166" s="169"/>
      <c r="AE166" s="169"/>
      <c r="AF166" s="169"/>
      <c r="AG166" s="169"/>
      <c r="AH166" s="169"/>
      <c r="AI166" s="169"/>
      <c r="AJ166" s="169"/>
      <c r="AK166" s="169"/>
      <c r="AL166" s="169"/>
      <c r="AM166" s="169"/>
      <c r="AN166" s="169"/>
      <c r="AO166" s="169"/>
    </row>
    <row r="167" spans="1:41" x14ac:dyDescent="0.2">
      <c r="A167" s="169"/>
      <c r="B167" s="169"/>
      <c r="C167" s="169"/>
      <c r="D167" s="169"/>
      <c r="E167" s="169"/>
      <c r="F167" s="169"/>
      <c r="G167" s="169"/>
      <c r="H167" s="169"/>
      <c r="I167" s="169"/>
      <c r="J167" s="169"/>
      <c r="K167" s="169"/>
      <c r="L167" s="169"/>
      <c r="M167" s="169"/>
      <c r="N167" s="169"/>
      <c r="O167" s="169"/>
      <c r="P167" s="169"/>
      <c r="Q167" s="169"/>
      <c r="R167" s="169"/>
      <c r="S167" s="169"/>
      <c r="T167" s="169"/>
      <c r="U167" s="169"/>
      <c r="V167" s="169"/>
      <c r="W167" s="169"/>
      <c r="X167" s="169"/>
      <c r="Y167" s="169"/>
      <c r="Z167" s="169"/>
      <c r="AA167" s="169"/>
      <c r="AB167" s="169"/>
      <c r="AC167" s="169"/>
      <c r="AD167" s="169"/>
      <c r="AE167" s="169"/>
      <c r="AF167" s="169"/>
      <c r="AG167" s="169"/>
      <c r="AH167" s="169"/>
      <c r="AI167" s="169"/>
      <c r="AJ167" s="169"/>
      <c r="AK167" s="169"/>
      <c r="AL167" s="169"/>
      <c r="AM167" s="169"/>
      <c r="AN167" s="169"/>
      <c r="AO167" s="169"/>
    </row>
    <row r="168" spans="1:41" x14ac:dyDescent="0.2">
      <c r="A168" s="169"/>
      <c r="B168" s="169"/>
      <c r="C168" s="169"/>
      <c r="D168" s="169"/>
      <c r="E168" s="169"/>
      <c r="F168" s="169"/>
      <c r="G168" s="169"/>
      <c r="H168" s="169"/>
      <c r="I168" s="169"/>
      <c r="J168" s="169"/>
      <c r="K168" s="169"/>
      <c r="L168" s="169"/>
      <c r="M168" s="169"/>
      <c r="N168" s="169"/>
      <c r="O168" s="169"/>
      <c r="P168" s="169"/>
      <c r="Q168" s="169"/>
      <c r="R168" s="169"/>
      <c r="S168" s="169"/>
      <c r="T168" s="169"/>
      <c r="U168" s="169"/>
      <c r="V168" s="169"/>
      <c r="W168" s="169"/>
      <c r="X168" s="169"/>
      <c r="Y168" s="169"/>
      <c r="Z168" s="169"/>
      <c r="AA168" s="169"/>
      <c r="AB168" s="169"/>
      <c r="AC168" s="169"/>
      <c r="AD168" s="169"/>
      <c r="AE168" s="169"/>
      <c r="AF168" s="169"/>
      <c r="AG168" s="169"/>
      <c r="AH168" s="169"/>
      <c r="AI168" s="169"/>
      <c r="AJ168" s="169"/>
      <c r="AK168" s="169"/>
      <c r="AL168" s="169"/>
      <c r="AM168" s="169"/>
      <c r="AN168" s="169"/>
      <c r="AO168" s="169"/>
    </row>
    <row r="169" spans="1:41" x14ac:dyDescent="0.2">
      <c r="A169" s="169"/>
      <c r="B169" s="169"/>
      <c r="C169" s="169"/>
      <c r="D169" s="169"/>
      <c r="E169" s="169"/>
      <c r="F169" s="169"/>
      <c r="G169" s="169"/>
      <c r="H169" s="169"/>
      <c r="I169" s="169"/>
      <c r="J169" s="169"/>
      <c r="K169" s="169"/>
      <c r="L169" s="169"/>
      <c r="M169" s="169"/>
      <c r="N169" s="169"/>
      <c r="O169" s="169"/>
      <c r="P169" s="169"/>
      <c r="Q169" s="169"/>
      <c r="R169" s="169"/>
      <c r="S169" s="169"/>
      <c r="T169" s="169"/>
      <c r="U169" s="169"/>
      <c r="V169" s="169"/>
      <c r="W169" s="169"/>
      <c r="X169" s="169"/>
      <c r="Y169" s="169"/>
      <c r="Z169" s="169"/>
      <c r="AA169" s="169"/>
      <c r="AB169" s="169"/>
      <c r="AC169" s="169"/>
      <c r="AD169" s="169"/>
      <c r="AE169" s="169"/>
      <c r="AF169" s="169"/>
      <c r="AG169" s="169"/>
      <c r="AH169" s="169"/>
      <c r="AI169" s="169"/>
      <c r="AJ169" s="169"/>
      <c r="AK169" s="169"/>
      <c r="AL169" s="169"/>
      <c r="AM169" s="169"/>
      <c r="AN169" s="169"/>
      <c r="AO169" s="169"/>
    </row>
    <row r="170" spans="1:41" x14ac:dyDescent="0.2">
      <c r="A170" s="169"/>
      <c r="B170" s="169"/>
      <c r="C170" s="169"/>
      <c r="D170" s="169"/>
      <c r="E170" s="169"/>
      <c r="F170" s="169"/>
      <c r="G170" s="169"/>
      <c r="H170" s="169"/>
      <c r="I170" s="169"/>
      <c r="J170" s="169"/>
      <c r="K170" s="169"/>
      <c r="L170" s="169"/>
      <c r="M170" s="169"/>
      <c r="N170" s="169"/>
      <c r="O170" s="169"/>
      <c r="P170" s="169"/>
      <c r="Q170" s="169"/>
      <c r="R170" s="169"/>
      <c r="S170" s="169"/>
      <c r="T170" s="169"/>
      <c r="U170" s="169"/>
      <c r="V170" s="169"/>
      <c r="W170" s="169"/>
      <c r="X170" s="169"/>
      <c r="Y170" s="169"/>
      <c r="Z170" s="169"/>
      <c r="AA170" s="169"/>
      <c r="AB170" s="169"/>
      <c r="AC170" s="169"/>
      <c r="AD170" s="169"/>
      <c r="AE170" s="169"/>
      <c r="AF170" s="169"/>
      <c r="AG170" s="169"/>
      <c r="AH170" s="169"/>
      <c r="AI170" s="169"/>
      <c r="AJ170" s="169"/>
      <c r="AK170" s="169"/>
      <c r="AL170" s="169"/>
      <c r="AM170" s="169"/>
      <c r="AN170" s="169"/>
      <c r="AO170" s="169"/>
    </row>
    <row r="171" spans="1:41" x14ac:dyDescent="0.2">
      <c r="A171" s="169"/>
      <c r="B171" s="169"/>
      <c r="C171" s="169"/>
      <c r="D171" s="169"/>
      <c r="E171" s="169"/>
      <c r="F171" s="169"/>
      <c r="G171" s="169"/>
      <c r="H171" s="169"/>
      <c r="I171" s="169"/>
      <c r="J171" s="169"/>
      <c r="K171" s="169"/>
      <c r="L171" s="169"/>
      <c r="M171" s="169"/>
      <c r="N171" s="169"/>
      <c r="O171" s="169"/>
      <c r="P171" s="169"/>
      <c r="Q171" s="169"/>
      <c r="R171" s="169"/>
      <c r="S171" s="169"/>
      <c r="T171" s="169"/>
      <c r="U171" s="169"/>
      <c r="V171" s="169"/>
      <c r="W171" s="169"/>
      <c r="X171" s="169"/>
      <c r="Y171" s="169"/>
      <c r="Z171" s="169"/>
      <c r="AA171" s="169"/>
      <c r="AB171" s="169"/>
      <c r="AC171" s="169"/>
      <c r="AD171" s="169"/>
      <c r="AE171" s="169"/>
      <c r="AF171" s="169"/>
      <c r="AG171" s="169"/>
      <c r="AH171" s="169"/>
      <c r="AI171" s="169"/>
      <c r="AJ171" s="169"/>
      <c r="AK171" s="169"/>
      <c r="AL171" s="169"/>
      <c r="AM171" s="169"/>
      <c r="AN171" s="169"/>
      <c r="AO171" s="169"/>
    </row>
    <row r="172" spans="1:41" x14ac:dyDescent="0.2">
      <c r="A172" s="169"/>
      <c r="B172" s="169"/>
      <c r="C172" s="169"/>
      <c r="D172" s="169"/>
      <c r="E172" s="169"/>
      <c r="F172" s="169"/>
      <c r="G172" s="169"/>
      <c r="H172" s="169"/>
      <c r="I172" s="169"/>
      <c r="J172" s="169"/>
      <c r="K172" s="169"/>
      <c r="L172" s="169"/>
      <c r="M172" s="169"/>
      <c r="N172" s="169"/>
      <c r="O172" s="169"/>
      <c r="P172" s="169"/>
      <c r="Q172" s="169"/>
      <c r="R172" s="169"/>
      <c r="S172" s="169"/>
      <c r="T172" s="169"/>
      <c r="U172" s="169"/>
      <c r="V172" s="169"/>
      <c r="W172" s="169"/>
      <c r="X172" s="169"/>
      <c r="Y172" s="169"/>
      <c r="Z172" s="169"/>
      <c r="AA172" s="169"/>
      <c r="AB172" s="169"/>
      <c r="AC172" s="169"/>
      <c r="AD172" s="169"/>
      <c r="AE172" s="169"/>
      <c r="AF172" s="169"/>
      <c r="AG172" s="169"/>
      <c r="AH172" s="169"/>
      <c r="AI172" s="169"/>
      <c r="AJ172" s="169"/>
      <c r="AK172" s="169"/>
      <c r="AL172" s="169"/>
      <c r="AM172" s="169"/>
      <c r="AN172" s="169"/>
      <c r="AO172" s="169"/>
    </row>
    <row r="173" spans="1:41" x14ac:dyDescent="0.2">
      <c r="A173" s="169"/>
      <c r="B173" s="169"/>
      <c r="C173" s="169"/>
      <c r="D173" s="169"/>
      <c r="E173" s="169"/>
      <c r="F173" s="169"/>
      <c r="G173" s="169"/>
      <c r="H173" s="169"/>
      <c r="I173" s="169"/>
      <c r="J173" s="169"/>
      <c r="K173" s="169"/>
      <c r="L173" s="169"/>
      <c r="M173" s="169"/>
      <c r="N173" s="169"/>
      <c r="O173" s="169"/>
      <c r="P173" s="169"/>
      <c r="Q173" s="169"/>
      <c r="R173" s="169"/>
      <c r="S173" s="169"/>
      <c r="T173" s="169"/>
      <c r="U173" s="169"/>
      <c r="V173" s="169"/>
      <c r="W173" s="169"/>
      <c r="X173" s="169"/>
      <c r="Y173" s="169"/>
      <c r="Z173" s="169"/>
      <c r="AA173" s="169"/>
      <c r="AB173" s="169"/>
      <c r="AC173" s="169"/>
      <c r="AD173" s="169"/>
      <c r="AE173" s="169"/>
      <c r="AF173" s="169"/>
      <c r="AG173" s="169"/>
      <c r="AH173" s="169"/>
      <c r="AI173" s="169"/>
      <c r="AJ173" s="169"/>
      <c r="AK173" s="169"/>
      <c r="AL173" s="169"/>
      <c r="AM173" s="169"/>
      <c r="AN173" s="169"/>
      <c r="AO173" s="169"/>
    </row>
    <row r="174" spans="1:41" x14ac:dyDescent="0.2">
      <c r="A174" s="169"/>
      <c r="B174" s="169"/>
      <c r="C174" s="169"/>
      <c r="D174" s="169"/>
      <c r="E174" s="169"/>
      <c r="F174" s="169"/>
      <c r="G174" s="169"/>
      <c r="H174" s="169"/>
      <c r="I174" s="169"/>
      <c r="J174" s="169"/>
      <c r="K174" s="169"/>
      <c r="L174" s="169"/>
      <c r="M174" s="169"/>
      <c r="N174" s="169"/>
      <c r="O174" s="169"/>
      <c r="P174" s="169"/>
      <c r="Q174" s="169"/>
      <c r="R174" s="169"/>
      <c r="S174" s="169"/>
      <c r="T174" s="169"/>
      <c r="U174" s="169"/>
      <c r="V174" s="169"/>
      <c r="W174" s="169"/>
      <c r="X174" s="169"/>
      <c r="Y174" s="169"/>
      <c r="Z174" s="169"/>
      <c r="AA174" s="169"/>
      <c r="AB174" s="169"/>
      <c r="AC174" s="169"/>
      <c r="AD174" s="169"/>
      <c r="AE174" s="169"/>
      <c r="AF174" s="169"/>
      <c r="AG174" s="169"/>
      <c r="AH174" s="169"/>
      <c r="AI174" s="169"/>
      <c r="AJ174" s="169"/>
      <c r="AK174" s="169"/>
      <c r="AL174" s="169"/>
      <c r="AM174" s="169"/>
      <c r="AN174" s="169"/>
      <c r="AO174" s="169"/>
    </row>
    <row r="175" spans="1:41" x14ac:dyDescent="0.2">
      <c r="A175" s="169"/>
      <c r="B175" s="169"/>
      <c r="C175" s="169"/>
      <c r="D175" s="169"/>
      <c r="E175" s="169"/>
      <c r="F175" s="169"/>
      <c r="G175" s="169"/>
      <c r="H175" s="169"/>
      <c r="I175" s="169"/>
      <c r="J175" s="169"/>
      <c r="K175" s="169"/>
      <c r="L175" s="169"/>
      <c r="M175" s="169"/>
      <c r="N175" s="169"/>
      <c r="O175" s="169"/>
      <c r="P175" s="169"/>
      <c r="Q175" s="169"/>
      <c r="R175" s="169"/>
      <c r="S175" s="169"/>
      <c r="T175" s="169"/>
      <c r="U175" s="169"/>
      <c r="V175" s="169"/>
      <c r="W175" s="169"/>
      <c r="X175" s="169"/>
      <c r="Y175" s="169"/>
      <c r="Z175" s="169"/>
      <c r="AA175" s="169"/>
      <c r="AB175" s="169"/>
      <c r="AC175" s="169"/>
      <c r="AD175" s="169"/>
      <c r="AE175" s="169"/>
      <c r="AF175" s="169"/>
      <c r="AG175" s="169"/>
      <c r="AH175" s="169"/>
      <c r="AI175" s="169"/>
      <c r="AJ175" s="169"/>
      <c r="AK175" s="169"/>
      <c r="AL175" s="169"/>
      <c r="AM175" s="169"/>
      <c r="AN175" s="169"/>
      <c r="AO175" s="169"/>
    </row>
    <row r="176" spans="1:41" x14ac:dyDescent="0.2">
      <c r="A176" s="169"/>
      <c r="B176" s="169"/>
      <c r="C176" s="169"/>
      <c r="D176" s="169"/>
      <c r="E176" s="169"/>
      <c r="F176" s="169"/>
      <c r="G176" s="169"/>
      <c r="H176" s="169"/>
      <c r="I176" s="169"/>
      <c r="J176" s="169"/>
      <c r="K176" s="169"/>
      <c r="L176" s="169"/>
      <c r="M176" s="169"/>
      <c r="N176" s="169"/>
      <c r="O176" s="169"/>
      <c r="P176" s="169"/>
      <c r="Q176" s="169"/>
      <c r="R176" s="169"/>
      <c r="S176" s="169"/>
      <c r="T176" s="169"/>
      <c r="U176" s="169"/>
      <c r="V176" s="169"/>
      <c r="W176" s="169"/>
      <c r="X176" s="169"/>
      <c r="Y176" s="169"/>
      <c r="Z176" s="169"/>
      <c r="AA176" s="169"/>
      <c r="AB176" s="169"/>
      <c r="AC176" s="169"/>
      <c r="AD176" s="169"/>
      <c r="AE176" s="169"/>
      <c r="AF176" s="169"/>
      <c r="AG176" s="169"/>
      <c r="AH176" s="169"/>
      <c r="AI176" s="169"/>
      <c r="AJ176" s="169"/>
      <c r="AK176" s="169"/>
      <c r="AL176" s="169"/>
      <c r="AM176" s="169"/>
      <c r="AN176" s="169"/>
      <c r="AO176" s="169"/>
    </row>
    <row r="177" spans="1:41" x14ac:dyDescent="0.2">
      <c r="A177" s="169"/>
      <c r="B177" s="169"/>
      <c r="C177" s="169"/>
      <c r="D177" s="169"/>
      <c r="E177" s="169"/>
      <c r="F177" s="169"/>
      <c r="G177" s="169"/>
      <c r="H177" s="169"/>
      <c r="I177" s="169"/>
      <c r="J177" s="169"/>
      <c r="K177" s="169"/>
      <c r="L177" s="169"/>
      <c r="M177" s="169"/>
      <c r="N177" s="169"/>
      <c r="O177" s="169"/>
      <c r="P177" s="169"/>
      <c r="Q177" s="169"/>
      <c r="R177" s="169"/>
      <c r="S177" s="169"/>
      <c r="T177" s="169"/>
      <c r="U177" s="169"/>
      <c r="V177" s="169"/>
      <c r="W177" s="169"/>
      <c r="X177" s="169"/>
      <c r="Y177" s="169"/>
      <c r="Z177" s="169"/>
      <c r="AA177" s="169"/>
      <c r="AB177" s="169"/>
      <c r="AC177" s="169"/>
      <c r="AD177" s="169"/>
      <c r="AE177" s="169"/>
      <c r="AF177" s="169"/>
      <c r="AG177" s="169"/>
      <c r="AH177" s="169"/>
      <c r="AI177" s="169"/>
      <c r="AJ177" s="169"/>
      <c r="AK177" s="169"/>
      <c r="AL177" s="169"/>
      <c r="AM177" s="169"/>
      <c r="AN177" s="169"/>
      <c r="AO177" s="169"/>
    </row>
    <row r="178" spans="1:41" x14ac:dyDescent="0.2">
      <c r="A178" s="169"/>
      <c r="B178" s="169"/>
      <c r="C178" s="169"/>
      <c r="D178" s="169"/>
      <c r="E178" s="169"/>
      <c r="F178" s="169"/>
      <c r="G178" s="169"/>
      <c r="H178" s="169"/>
      <c r="I178" s="169"/>
      <c r="J178" s="169"/>
      <c r="K178" s="169"/>
      <c r="L178" s="169"/>
      <c r="M178" s="169"/>
      <c r="N178" s="169"/>
      <c r="O178" s="169"/>
      <c r="P178" s="169"/>
      <c r="Q178" s="169"/>
      <c r="R178" s="169"/>
      <c r="S178" s="169"/>
      <c r="T178" s="169"/>
      <c r="U178" s="169"/>
      <c r="V178" s="169"/>
      <c r="W178" s="169"/>
      <c r="X178" s="169"/>
      <c r="Y178" s="169"/>
      <c r="Z178" s="169"/>
      <c r="AA178" s="169"/>
      <c r="AB178" s="169"/>
      <c r="AC178" s="169"/>
      <c r="AD178" s="169"/>
      <c r="AE178" s="169"/>
      <c r="AF178" s="169"/>
      <c r="AG178" s="169"/>
      <c r="AH178" s="169"/>
      <c r="AI178" s="169"/>
      <c r="AJ178" s="169"/>
      <c r="AK178" s="169"/>
      <c r="AL178" s="169"/>
      <c r="AM178" s="169"/>
      <c r="AN178" s="169"/>
      <c r="AO178" s="169"/>
    </row>
    <row r="179" spans="1:41" x14ac:dyDescent="0.2">
      <c r="A179" s="169"/>
      <c r="B179" s="169"/>
      <c r="C179" s="169"/>
      <c r="D179" s="169"/>
      <c r="E179" s="169"/>
      <c r="F179" s="169"/>
      <c r="G179" s="169"/>
      <c r="H179" s="169"/>
      <c r="I179" s="169"/>
      <c r="J179" s="169"/>
      <c r="K179" s="169"/>
      <c r="L179" s="169"/>
      <c r="M179" s="169"/>
      <c r="N179" s="169"/>
      <c r="O179" s="169"/>
      <c r="P179" s="169"/>
      <c r="Q179" s="169"/>
      <c r="R179" s="169"/>
      <c r="S179" s="169"/>
      <c r="T179" s="169"/>
      <c r="U179" s="169"/>
      <c r="V179" s="169"/>
      <c r="W179" s="169"/>
      <c r="X179" s="169"/>
      <c r="Y179" s="169"/>
      <c r="Z179" s="169"/>
      <c r="AA179" s="169"/>
      <c r="AB179" s="169"/>
      <c r="AC179" s="169"/>
      <c r="AD179" s="169"/>
      <c r="AE179" s="169"/>
      <c r="AF179" s="169"/>
      <c r="AG179" s="169"/>
      <c r="AH179" s="169"/>
      <c r="AI179" s="169"/>
      <c r="AJ179" s="169"/>
      <c r="AK179" s="169"/>
      <c r="AL179" s="169"/>
      <c r="AM179" s="169"/>
      <c r="AN179" s="169"/>
      <c r="AO179" s="169"/>
    </row>
    <row r="180" spans="1:41" x14ac:dyDescent="0.2">
      <c r="A180" s="169"/>
      <c r="B180" s="169"/>
      <c r="C180" s="169"/>
      <c r="D180" s="169"/>
      <c r="E180" s="169"/>
      <c r="F180" s="169"/>
      <c r="G180" s="169"/>
      <c r="H180" s="169"/>
      <c r="I180" s="169"/>
      <c r="J180" s="169"/>
      <c r="K180" s="169"/>
      <c r="L180" s="169"/>
      <c r="M180" s="169"/>
      <c r="N180" s="169"/>
      <c r="O180" s="169"/>
      <c r="P180" s="169"/>
      <c r="Q180" s="169"/>
      <c r="R180" s="169"/>
      <c r="S180" s="169"/>
      <c r="T180" s="169"/>
      <c r="U180" s="169"/>
      <c r="V180" s="169"/>
      <c r="W180" s="169"/>
      <c r="X180" s="169"/>
      <c r="Y180" s="169"/>
      <c r="Z180" s="169"/>
      <c r="AA180" s="169"/>
      <c r="AB180" s="169"/>
      <c r="AC180" s="169"/>
      <c r="AD180" s="169"/>
      <c r="AE180" s="169"/>
      <c r="AF180" s="169"/>
      <c r="AG180" s="169"/>
      <c r="AH180" s="169"/>
      <c r="AI180" s="169"/>
      <c r="AJ180" s="169"/>
      <c r="AK180" s="169"/>
      <c r="AL180" s="169"/>
      <c r="AM180" s="169"/>
      <c r="AN180" s="169"/>
      <c r="AO180" s="169"/>
    </row>
    <row r="181" spans="1:41" x14ac:dyDescent="0.2">
      <c r="A181" s="169"/>
      <c r="B181" s="169"/>
      <c r="C181" s="169"/>
      <c r="D181" s="169"/>
      <c r="E181" s="169"/>
      <c r="F181" s="169"/>
      <c r="G181" s="169"/>
      <c r="H181" s="169"/>
      <c r="I181" s="169"/>
      <c r="J181" s="169"/>
      <c r="K181" s="169"/>
      <c r="L181" s="169"/>
      <c r="M181" s="169"/>
      <c r="N181" s="169"/>
      <c r="O181" s="169"/>
      <c r="P181" s="169"/>
      <c r="Q181" s="169"/>
      <c r="R181" s="169"/>
      <c r="S181" s="169"/>
      <c r="T181" s="169"/>
      <c r="U181" s="169"/>
      <c r="V181" s="169"/>
      <c r="W181" s="169"/>
      <c r="X181" s="169"/>
      <c r="Y181" s="169"/>
      <c r="Z181" s="169"/>
      <c r="AA181" s="169"/>
      <c r="AB181" s="169"/>
      <c r="AC181" s="169"/>
      <c r="AD181" s="169"/>
      <c r="AE181" s="169"/>
      <c r="AF181" s="169"/>
      <c r="AG181" s="169"/>
      <c r="AH181" s="169"/>
      <c r="AI181" s="169"/>
      <c r="AJ181" s="169"/>
      <c r="AK181" s="169"/>
      <c r="AL181" s="169"/>
      <c r="AM181" s="169"/>
      <c r="AN181" s="169"/>
      <c r="AO181" s="169"/>
    </row>
    <row r="182" spans="1:41" x14ac:dyDescent="0.2">
      <c r="A182" s="169"/>
      <c r="B182" s="169"/>
      <c r="C182" s="169"/>
      <c r="D182" s="169"/>
      <c r="E182" s="169"/>
      <c r="F182" s="169"/>
      <c r="G182" s="169"/>
      <c r="H182" s="169"/>
      <c r="I182" s="169"/>
      <c r="J182" s="169"/>
      <c r="K182" s="169"/>
      <c r="L182" s="169"/>
      <c r="M182" s="169"/>
      <c r="N182" s="169"/>
      <c r="O182" s="169"/>
      <c r="P182" s="169"/>
      <c r="Q182" s="169"/>
      <c r="R182" s="169"/>
      <c r="S182" s="169"/>
      <c r="T182" s="169"/>
      <c r="U182" s="169"/>
      <c r="V182" s="169"/>
      <c r="W182" s="169"/>
      <c r="X182" s="169"/>
      <c r="Y182" s="169"/>
      <c r="Z182" s="169"/>
      <c r="AA182" s="169"/>
      <c r="AB182" s="169"/>
      <c r="AC182" s="169"/>
      <c r="AD182" s="169"/>
      <c r="AE182" s="169"/>
      <c r="AF182" s="169"/>
      <c r="AG182" s="169"/>
      <c r="AH182" s="169"/>
      <c r="AI182" s="169"/>
      <c r="AJ182" s="169"/>
      <c r="AK182" s="169"/>
      <c r="AL182" s="169"/>
      <c r="AM182" s="169"/>
      <c r="AN182" s="169"/>
      <c r="AO182" s="169"/>
    </row>
    <row r="183" spans="1:41" x14ac:dyDescent="0.2">
      <c r="A183" s="169"/>
      <c r="B183" s="169"/>
      <c r="C183" s="169"/>
      <c r="D183" s="169"/>
      <c r="E183" s="169"/>
      <c r="F183" s="169"/>
      <c r="G183" s="169"/>
      <c r="H183" s="169"/>
      <c r="I183" s="169"/>
      <c r="J183" s="169"/>
      <c r="K183" s="169"/>
      <c r="L183" s="169"/>
      <c r="M183" s="169"/>
      <c r="N183" s="169"/>
      <c r="O183" s="169"/>
      <c r="P183" s="169"/>
      <c r="Q183" s="169"/>
      <c r="R183" s="169"/>
      <c r="S183" s="169"/>
      <c r="T183" s="169"/>
      <c r="U183" s="169"/>
      <c r="V183" s="169"/>
      <c r="W183" s="169"/>
      <c r="X183" s="169"/>
      <c r="Y183" s="169"/>
      <c r="Z183" s="169"/>
      <c r="AA183" s="169"/>
      <c r="AB183" s="169"/>
      <c r="AC183" s="169"/>
      <c r="AD183" s="169"/>
      <c r="AE183" s="169"/>
      <c r="AF183" s="169"/>
      <c r="AG183" s="169"/>
      <c r="AH183" s="169"/>
      <c r="AI183" s="169"/>
      <c r="AJ183" s="169"/>
      <c r="AK183" s="169"/>
      <c r="AL183" s="169"/>
      <c r="AM183" s="169"/>
      <c r="AN183" s="169"/>
      <c r="AO183" s="169"/>
    </row>
    <row r="184" spans="1:41" x14ac:dyDescent="0.2">
      <c r="A184" s="169"/>
      <c r="B184" s="169"/>
      <c r="C184" s="169"/>
      <c r="D184" s="169"/>
      <c r="E184" s="169"/>
      <c r="F184" s="169"/>
      <c r="G184" s="169"/>
      <c r="H184" s="169"/>
      <c r="I184" s="169"/>
      <c r="J184" s="169"/>
      <c r="K184" s="169"/>
      <c r="L184" s="169"/>
      <c r="M184" s="169"/>
      <c r="N184" s="169"/>
      <c r="O184" s="169"/>
      <c r="P184" s="169"/>
      <c r="Q184" s="169"/>
      <c r="R184" s="169"/>
      <c r="S184" s="169"/>
      <c r="T184" s="169"/>
      <c r="U184" s="169"/>
      <c r="V184" s="169"/>
      <c r="W184" s="169"/>
      <c r="X184" s="169"/>
      <c r="Y184" s="169"/>
      <c r="Z184" s="169"/>
      <c r="AA184" s="169"/>
      <c r="AB184" s="169"/>
      <c r="AC184" s="169"/>
      <c r="AD184" s="169"/>
      <c r="AE184" s="169"/>
      <c r="AF184" s="169"/>
      <c r="AG184" s="169"/>
      <c r="AH184" s="169"/>
      <c r="AI184" s="169"/>
      <c r="AJ184" s="169"/>
      <c r="AK184" s="169"/>
      <c r="AL184" s="169"/>
      <c r="AM184" s="169"/>
      <c r="AN184" s="169"/>
      <c r="AO184" s="169"/>
    </row>
    <row r="185" spans="1:41" x14ac:dyDescent="0.2">
      <c r="A185" s="169"/>
      <c r="B185" s="169"/>
      <c r="C185" s="169"/>
      <c r="D185" s="169"/>
      <c r="E185" s="169"/>
      <c r="F185" s="169"/>
      <c r="G185" s="169"/>
      <c r="H185" s="169"/>
      <c r="I185" s="169"/>
      <c r="J185" s="169"/>
      <c r="K185" s="169"/>
      <c r="L185" s="169"/>
      <c r="M185" s="169"/>
      <c r="N185" s="169"/>
      <c r="O185" s="169"/>
      <c r="P185" s="169"/>
      <c r="Q185" s="169"/>
      <c r="R185" s="169"/>
      <c r="S185" s="169"/>
      <c r="T185" s="169"/>
      <c r="U185" s="169"/>
      <c r="V185" s="169"/>
      <c r="W185" s="169"/>
      <c r="X185" s="169"/>
      <c r="Y185" s="169"/>
      <c r="Z185" s="169"/>
      <c r="AA185" s="169"/>
      <c r="AB185" s="169"/>
      <c r="AC185" s="169"/>
      <c r="AD185" s="169"/>
      <c r="AE185" s="169"/>
      <c r="AF185" s="169"/>
      <c r="AG185" s="169"/>
      <c r="AH185" s="169"/>
      <c r="AI185" s="169"/>
      <c r="AJ185" s="169"/>
      <c r="AK185" s="169"/>
      <c r="AL185" s="169"/>
      <c r="AM185" s="169"/>
      <c r="AN185" s="169"/>
      <c r="AO185" s="169"/>
    </row>
    <row r="186" spans="1:41" x14ac:dyDescent="0.2">
      <c r="A186" s="169"/>
      <c r="B186" s="169"/>
      <c r="C186" s="169"/>
      <c r="D186" s="169"/>
      <c r="E186" s="169"/>
      <c r="F186" s="169"/>
      <c r="G186" s="169"/>
      <c r="H186" s="169"/>
      <c r="I186" s="169"/>
      <c r="J186" s="169"/>
      <c r="K186" s="169"/>
      <c r="L186" s="169"/>
      <c r="M186" s="169"/>
      <c r="N186" s="169"/>
      <c r="O186" s="169"/>
      <c r="P186" s="169"/>
      <c r="Q186" s="169"/>
      <c r="R186" s="169"/>
      <c r="S186" s="169"/>
      <c r="T186" s="169"/>
      <c r="U186" s="169"/>
      <c r="V186" s="169"/>
      <c r="W186" s="169"/>
      <c r="X186" s="169"/>
      <c r="Y186" s="169"/>
      <c r="Z186" s="169"/>
      <c r="AA186" s="169"/>
      <c r="AB186" s="169"/>
      <c r="AC186" s="169"/>
      <c r="AD186" s="169"/>
      <c r="AE186" s="169"/>
      <c r="AF186" s="169"/>
      <c r="AG186" s="169"/>
      <c r="AH186" s="169"/>
      <c r="AI186" s="169"/>
      <c r="AJ186" s="169"/>
      <c r="AK186" s="169"/>
      <c r="AL186" s="169"/>
      <c r="AM186" s="169"/>
      <c r="AN186" s="169"/>
      <c r="AO186" s="169"/>
    </row>
    <row r="187" spans="1:41" x14ac:dyDescent="0.2">
      <c r="A187" s="169"/>
      <c r="B187" s="169"/>
      <c r="C187" s="169"/>
      <c r="D187" s="169"/>
      <c r="E187" s="169"/>
      <c r="F187" s="169"/>
      <c r="G187" s="169"/>
      <c r="H187" s="169"/>
      <c r="I187" s="169"/>
      <c r="J187" s="169"/>
      <c r="K187" s="169"/>
      <c r="L187" s="169"/>
      <c r="M187" s="169"/>
      <c r="N187" s="169"/>
      <c r="O187" s="169"/>
      <c r="P187" s="169"/>
      <c r="Q187" s="169"/>
      <c r="R187" s="169"/>
      <c r="S187" s="169"/>
      <c r="T187" s="169"/>
      <c r="U187" s="169"/>
      <c r="V187" s="169"/>
      <c r="W187" s="169"/>
      <c r="X187" s="169"/>
      <c r="Y187" s="169"/>
      <c r="Z187" s="169"/>
      <c r="AA187" s="169"/>
      <c r="AB187" s="169"/>
      <c r="AC187" s="169"/>
      <c r="AD187" s="169"/>
      <c r="AE187" s="169"/>
      <c r="AF187" s="169"/>
      <c r="AG187" s="169"/>
      <c r="AH187" s="169"/>
      <c r="AI187" s="169"/>
      <c r="AJ187" s="169"/>
      <c r="AK187" s="169"/>
      <c r="AL187" s="169"/>
      <c r="AM187" s="169"/>
      <c r="AN187" s="169"/>
      <c r="AO187" s="169"/>
    </row>
    <row r="188" spans="1:41" x14ac:dyDescent="0.2">
      <c r="A188" s="169"/>
      <c r="B188" s="169"/>
      <c r="C188" s="169"/>
      <c r="D188" s="169"/>
      <c r="E188" s="169"/>
      <c r="F188" s="169"/>
      <c r="G188" s="169"/>
      <c r="H188" s="169"/>
      <c r="I188" s="169"/>
      <c r="J188" s="169"/>
      <c r="K188" s="169"/>
      <c r="L188" s="169"/>
      <c r="M188" s="169"/>
      <c r="N188" s="169"/>
      <c r="O188" s="169"/>
      <c r="P188" s="169"/>
      <c r="Q188" s="169"/>
      <c r="R188" s="169"/>
      <c r="S188" s="169"/>
      <c r="T188" s="169"/>
      <c r="U188" s="169"/>
      <c r="V188" s="169"/>
      <c r="W188" s="169"/>
      <c r="X188" s="169"/>
      <c r="Y188" s="169"/>
      <c r="Z188" s="169"/>
      <c r="AA188" s="169"/>
      <c r="AB188" s="169"/>
      <c r="AC188" s="169"/>
      <c r="AD188" s="169"/>
      <c r="AE188" s="169"/>
      <c r="AF188" s="169"/>
      <c r="AG188" s="169"/>
      <c r="AH188" s="169"/>
      <c r="AI188" s="169"/>
      <c r="AJ188" s="169"/>
      <c r="AK188" s="169"/>
      <c r="AL188" s="169"/>
      <c r="AM188" s="169"/>
      <c r="AN188" s="169"/>
      <c r="AO188" s="169"/>
    </row>
    <row r="189" spans="1:41" x14ac:dyDescent="0.2">
      <c r="A189" s="169"/>
      <c r="B189" s="169"/>
      <c r="C189" s="169"/>
      <c r="D189" s="169"/>
      <c r="E189" s="169"/>
      <c r="F189" s="169"/>
      <c r="G189" s="169"/>
      <c r="H189" s="169"/>
      <c r="I189" s="169"/>
      <c r="J189" s="169"/>
      <c r="K189" s="169"/>
      <c r="L189" s="169"/>
      <c r="M189" s="169"/>
      <c r="N189" s="169"/>
      <c r="O189" s="169"/>
      <c r="P189" s="169"/>
      <c r="Q189" s="169"/>
      <c r="R189" s="169"/>
      <c r="S189" s="169"/>
      <c r="T189" s="169"/>
      <c r="U189" s="169"/>
      <c r="V189" s="169"/>
      <c r="W189" s="169"/>
      <c r="X189" s="169"/>
      <c r="Y189" s="169"/>
      <c r="Z189" s="169"/>
      <c r="AA189" s="169"/>
      <c r="AB189" s="169"/>
      <c r="AC189" s="169"/>
      <c r="AD189" s="169"/>
      <c r="AE189" s="169"/>
      <c r="AF189" s="169"/>
      <c r="AG189" s="169"/>
      <c r="AH189" s="169"/>
      <c r="AI189" s="169"/>
      <c r="AJ189" s="169"/>
      <c r="AK189" s="169"/>
      <c r="AL189" s="169"/>
      <c r="AM189" s="169"/>
      <c r="AN189" s="169"/>
      <c r="AO189" s="169"/>
    </row>
    <row r="190" spans="1:41" x14ac:dyDescent="0.2">
      <c r="A190" s="169"/>
      <c r="B190" s="169"/>
      <c r="C190" s="169"/>
      <c r="D190" s="169"/>
      <c r="E190" s="169"/>
      <c r="F190" s="169"/>
      <c r="G190" s="169"/>
      <c r="H190" s="169"/>
      <c r="I190" s="169"/>
      <c r="J190" s="169"/>
      <c r="K190" s="169"/>
      <c r="L190" s="169"/>
      <c r="M190" s="169"/>
      <c r="N190" s="169"/>
      <c r="O190" s="169"/>
      <c r="P190" s="169"/>
      <c r="Q190" s="169"/>
      <c r="R190" s="169"/>
      <c r="S190" s="169"/>
      <c r="T190" s="169"/>
      <c r="U190" s="169"/>
      <c r="V190" s="169"/>
      <c r="W190" s="169"/>
      <c r="X190" s="169"/>
      <c r="Y190" s="169"/>
      <c r="Z190" s="169"/>
      <c r="AA190" s="169"/>
      <c r="AB190" s="169"/>
      <c r="AC190" s="169"/>
      <c r="AD190" s="169"/>
      <c r="AE190" s="169"/>
      <c r="AF190" s="169"/>
      <c r="AG190" s="169"/>
      <c r="AH190" s="169"/>
      <c r="AI190" s="169"/>
      <c r="AJ190" s="169"/>
      <c r="AK190" s="169"/>
      <c r="AL190" s="169"/>
      <c r="AM190" s="169"/>
      <c r="AN190" s="169"/>
      <c r="AO190" s="169"/>
    </row>
    <row r="191" spans="1:41" x14ac:dyDescent="0.2">
      <c r="A191" s="169"/>
      <c r="B191" s="169"/>
      <c r="C191" s="169"/>
      <c r="D191" s="169"/>
      <c r="E191" s="169"/>
      <c r="F191" s="169"/>
      <c r="G191" s="169"/>
      <c r="H191" s="169"/>
      <c r="I191" s="169"/>
      <c r="J191" s="169"/>
      <c r="K191" s="169"/>
      <c r="L191" s="169"/>
      <c r="M191" s="169"/>
      <c r="N191" s="169"/>
      <c r="O191" s="169"/>
      <c r="P191" s="169"/>
      <c r="Q191" s="169"/>
      <c r="R191" s="169"/>
      <c r="S191" s="169"/>
      <c r="T191" s="169"/>
      <c r="U191" s="169"/>
      <c r="V191" s="169"/>
      <c r="W191" s="169"/>
      <c r="X191" s="169"/>
      <c r="Y191" s="169"/>
      <c r="Z191" s="169"/>
      <c r="AA191" s="169"/>
      <c r="AB191" s="169"/>
      <c r="AC191" s="169"/>
      <c r="AD191" s="169"/>
      <c r="AE191" s="169"/>
      <c r="AF191" s="169"/>
      <c r="AG191" s="169"/>
      <c r="AH191" s="169"/>
      <c r="AI191" s="169"/>
      <c r="AJ191" s="169"/>
      <c r="AK191" s="169"/>
      <c r="AL191" s="169"/>
      <c r="AM191" s="169"/>
      <c r="AN191" s="169"/>
      <c r="AO191" s="169"/>
    </row>
    <row r="192" spans="1:41" x14ac:dyDescent="0.2">
      <c r="A192" s="169"/>
      <c r="B192" s="169"/>
      <c r="C192" s="169"/>
      <c r="D192" s="169"/>
      <c r="E192" s="169"/>
      <c r="F192" s="169"/>
      <c r="G192" s="169"/>
      <c r="H192" s="169"/>
      <c r="I192" s="169"/>
      <c r="J192" s="169"/>
      <c r="K192" s="169"/>
      <c r="L192" s="169"/>
      <c r="M192" s="169"/>
      <c r="N192" s="169"/>
      <c r="O192" s="169"/>
      <c r="P192" s="169"/>
      <c r="Q192" s="169"/>
      <c r="R192" s="169"/>
      <c r="S192" s="169"/>
      <c r="T192" s="169"/>
      <c r="U192" s="169"/>
      <c r="V192" s="169"/>
      <c r="W192" s="169"/>
      <c r="X192" s="169"/>
      <c r="Y192" s="169"/>
      <c r="Z192" s="169"/>
      <c r="AA192" s="169"/>
      <c r="AB192" s="169"/>
      <c r="AC192" s="169"/>
      <c r="AD192" s="169"/>
      <c r="AE192" s="169"/>
      <c r="AF192" s="169"/>
      <c r="AG192" s="169"/>
      <c r="AH192" s="169"/>
      <c r="AI192" s="169"/>
      <c r="AJ192" s="169"/>
      <c r="AK192" s="169"/>
      <c r="AL192" s="169"/>
      <c r="AM192" s="169"/>
      <c r="AN192" s="169"/>
      <c r="AO192" s="169"/>
    </row>
    <row r="193" spans="1:41" x14ac:dyDescent="0.2">
      <c r="A193" s="169"/>
      <c r="B193" s="169"/>
      <c r="C193" s="169"/>
      <c r="D193" s="169"/>
      <c r="E193" s="169"/>
      <c r="F193" s="169"/>
      <c r="G193" s="169"/>
      <c r="H193" s="169"/>
      <c r="I193" s="169"/>
      <c r="J193" s="169"/>
      <c r="K193" s="169"/>
      <c r="L193" s="169"/>
      <c r="M193" s="169"/>
      <c r="N193" s="169"/>
      <c r="O193" s="169"/>
      <c r="P193" s="169"/>
      <c r="Q193" s="169"/>
      <c r="R193" s="169"/>
      <c r="S193" s="169"/>
      <c r="T193" s="169"/>
      <c r="U193" s="169"/>
      <c r="V193" s="169"/>
      <c r="W193" s="169"/>
      <c r="X193" s="169"/>
      <c r="Y193" s="169"/>
      <c r="Z193" s="169"/>
      <c r="AA193" s="169"/>
      <c r="AB193" s="169"/>
      <c r="AC193" s="169"/>
      <c r="AD193" s="169"/>
      <c r="AE193" s="169"/>
      <c r="AF193" s="169"/>
      <c r="AG193" s="169"/>
      <c r="AH193" s="169"/>
      <c r="AI193" s="169"/>
      <c r="AJ193" s="169"/>
      <c r="AK193" s="169"/>
      <c r="AL193" s="169"/>
      <c r="AM193" s="169"/>
      <c r="AN193" s="169"/>
      <c r="AO193" s="169"/>
    </row>
    <row r="194" spans="1:41" x14ac:dyDescent="0.2">
      <c r="A194" s="169"/>
      <c r="B194" s="169"/>
      <c r="C194" s="169"/>
      <c r="D194" s="169"/>
      <c r="E194" s="169"/>
      <c r="F194" s="169"/>
      <c r="G194" s="169"/>
      <c r="H194" s="169"/>
      <c r="I194" s="169"/>
      <c r="J194" s="169"/>
      <c r="K194" s="169"/>
      <c r="L194" s="169"/>
      <c r="M194" s="169"/>
      <c r="N194" s="169"/>
      <c r="O194" s="169"/>
      <c r="P194" s="169"/>
      <c r="Q194" s="169"/>
      <c r="R194" s="169"/>
      <c r="S194" s="169"/>
      <c r="T194" s="169"/>
      <c r="U194" s="169"/>
      <c r="V194" s="169"/>
      <c r="W194" s="169"/>
      <c r="X194" s="169"/>
      <c r="Y194" s="169"/>
      <c r="Z194" s="169"/>
      <c r="AA194" s="169"/>
      <c r="AB194" s="169"/>
      <c r="AC194" s="169"/>
      <c r="AD194" s="169"/>
      <c r="AE194" s="169"/>
      <c r="AF194" s="169"/>
      <c r="AG194" s="169"/>
      <c r="AH194" s="169"/>
      <c r="AI194" s="169"/>
      <c r="AJ194" s="169"/>
      <c r="AK194" s="169"/>
      <c r="AL194" s="169"/>
      <c r="AM194" s="169"/>
      <c r="AN194" s="169"/>
      <c r="AO194" s="169"/>
    </row>
    <row r="195" spans="1:41" x14ac:dyDescent="0.2">
      <c r="A195" s="169"/>
      <c r="B195" s="169"/>
      <c r="C195" s="169"/>
      <c r="D195" s="169"/>
      <c r="E195" s="169"/>
      <c r="F195" s="169"/>
      <c r="G195" s="169"/>
      <c r="H195" s="169"/>
      <c r="I195" s="169"/>
      <c r="J195" s="169"/>
      <c r="K195" s="169"/>
      <c r="L195" s="169"/>
      <c r="M195" s="169"/>
      <c r="N195" s="169"/>
      <c r="O195" s="169"/>
      <c r="P195" s="169"/>
      <c r="Q195" s="169"/>
      <c r="R195" s="169"/>
      <c r="S195" s="169"/>
      <c r="T195" s="169"/>
      <c r="U195" s="169"/>
      <c r="V195" s="169"/>
      <c r="W195" s="169"/>
      <c r="X195" s="169"/>
      <c r="Y195" s="169"/>
      <c r="Z195" s="169"/>
      <c r="AA195" s="169"/>
      <c r="AB195" s="169"/>
      <c r="AC195" s="169"/>
      <c r="AD195" s="169"/>
      <c r="AE195" s="169"/>
      <c r="AF195" s="169"/>
      <c r="AG195" s="169"/>
      <c r="AH195" s="169"/>
      <c r="AI195" s="169"/>
      <c r="AJ195" s="169"/>
      <c r="AK195" s="169"/>
      <c r="AL195" s="169"/>
      <c r="AM195" s="169"/>
      <c r="AN195" s="169"/>
      <c r="AO195" s="169"/>
    </row>
    <row r="196" spans="1:41" x14ac:dyDescent="0.2">
      <c r="A196" s="169"/>
      <c r="B196" s="169"/>
      <c r="C196" s="169"/>
      <c r="D196" s="169"/>
      <c r="E196" s="169"/>
      <c r="F196" s="169"/>
      <c r="G196" s="169"/>
      <c r="H196" s="169"/>
      <c r="I196" s="169"/>
      <c r="J196" s="169"/>
      <c r="K196" s="169"/>
      <c r="L196" s="169"/>
      <c r="M196" s="169"/>
      <c r="N196" s="169"/>
      <c r="O196" s="169"/>
      <c r="P196" s="169"/>
      <c r="Q196" s="169"/>
      <c r="R196" s="169"/>
      <c r="S196" s="169"/>
      <c r="T196" s="169"/>
      <c r="U196" s="169"/>
      <c r="V196" s="169"/>
      <c r="W196" s="169"/>
      <c r="X196" s="169"/>
      <c r="Y196" s="169"/>
      <c r="Z196" s="169"/>
      <c r="AA196" s="169"/>
      <c r="AB196" s="169"/>
      <c r="AC196" s="169"/>
      <c r="AD196" s="169"/>
      <c r="AE196" s="169"/>
      <c r="AF196" s="169"/>
      <c r="AG196" s="169"/>
      <c r="AH196" s="169"/>
      <c r="AI196" s="169"/>
      <c r="AJ196" s="169"/>
      <c r="AK196" s="169"/>
      <c r="AL196" s="169"/>
      <c r="AM196" s="169"/>
      <c r="AN196" s="169"/>
      <c r="AO196" s="169"/>
    </row>
    <row r="197" spans="1:41" x14ac:dyDescent="0.2">
      <c r="A197" s="169"/>
      <c r="B197" s="169"/>
      <c r="C197" s="169"/>
      <c r="D197" s="169"/>
      <c r="E197" s="169"/>
      <c r="F197" s="169"/>
      <c r="G197" s="169"/>
      <c r="H197" s="169"/>
      <c r="I197" s="169"/>
      <c r="J197" s="169"/>
      <c r="K197" s="169"/>
      <c r="L197" s="169"/>
      <c r="M197" s="169"/>
      <c r="N197" s="169"/>
      <c r="O197" s="169"/>
      <c r="P197" s="169"/>
      <c r="Q197" s="169"/>
      <c r="R197" s="169"/>
      <c r="S197" s="169"/>
      <c r="T197" s="169"/>
      <c r="U197" s="169"/>
      <c r="V197" s="169"/>
      <c r="W197" s="169"/>
      <c r="X197" s="169"/>
      <c r="Y197" s="169"/>
      <c r="Z197" s="169"/>
      <c r="AA197" s="169"/>
      <c r="AB197" s="169"/>
      <c r="AC197" s="169"/>
      <c r="AD197" s="169"/>
      <c r="AE197" s="169"/>
      <c r="AF197" s="169"/>
      <c r="AG197" s="169"/>
      <c r="AH197" s="169"/>
      <c r="AI197" s="169"/>
      <c r="AJ197" s="169"/>
      <c r="AK197" s="169"/>
      <c r="AL197" s="169"/>
      <c r="AM197" s="169"/>
      <c r="AN197" s="169"/>
      <c r="AO197" s="169"/>
    </row>
    <row r="198" spans="1:41" x14ac:dyDescent="0.2">
      <c r="A198" s="169"/>
      <c r="B198" s="169"/>
      <c r="C198" s="169"/>
      <c r="D198" s="169"/>
      <c r="E198" s="169"/>
      <c r="F198" s="169"/>
      <c r="G198" s="169"/>
      <c r="H198" s="169"/>
      <c r="I198" s="169"/>
      <c r="J198" s="169"/>
      <c r="K198" s="169"/>
      <c r="L198" s="169"/>
      <c r="M198" s="169"/>
      <c r="N198" s="169"/>
      <c r="O198" s="169"/>
      <c r="P198" s="169"/>
      <c r="Q198" s="169"/>
      <c r="R198" s="169"/>
      <c r="S198" s="169"/>
      <c r="T198" s="169"/>
      <c r="U198" s="169"/>
      <c r="V198" s="169"/>
      <c r="W198" s="169"/>
      <c r="X198" s="169"/>
      <c r="Y198" s="169"/>
      <c r="Z198" s="169"/>
      <c r="AA198" s="169"/>
      <c r="AB198" s="169"/>
      <c r="AC198" s="169"/>
      <c r="AD198" s="169"/>
      <c r="AE198" s="169"/>
      <c r="AF198" s="169"/>
      <c r="AG198" s="169"/>
      <c r="AH198" s="169"/>
      <c r="AI198" s="169"/>
      <c r="AJ198" s="169"/>
      <c r="AK198" s="169"/>
      <c r="AL198" s="169"/>
      <c r="AM198" s="169"/>
      <c r="AN198" s="169"/>
      <c r="AO198" s="169"/>
    </row>
    <row r="199" spans="1:41" x14ac:dyDescent="0.2">
      <c r="A199" s="169"/>
      <c r="B199" s="169"/>
      <c r="C199" s="169"/>
      <c r="D199" s="169"/>
      <c r="E199" s="169"/>
      <c r="F199" s="169"/>
      <c r="G199" s="169"/>
      <c r="H199" s="169"/>
      <c r="I199" s="169"/>
      <c r="J199" s="169"/>
      <c r="K199" s="169"/>
      <c r="L199" s="169"/>
      <c r="M199" s="169"/>
      <c r="N199" s="169"/>
      <c r="O199" s="169"/>
      <c r="P199" s="169"/>
      <c r="Q199" s="169"/>
      <c r="R199" s="169"/>
      <c r="S199" s="169"/>
      <c r="T199" s="169"/>
      <c r="U199" s="169"/>
      <c r="V199" s="169"/>
      <c r="W199" s="169"/>
      <c r="X199" s="169"/>
      <c r="Y199" s="169"/>
      <c r="Z199" s="169"/>
      <c r="AA199" s="169"/>
      <c r="AB199" s="169"/>
      <c r="AC199" s="169"/>
      <c r="AD199" s="169"/>
      <c r="AE199" s="169"/>
      <c r="AF199" s="169"/>
      <c r="AG199" s="169"/>
      <c r="AH199" s="169"/>
      <c r="AI199" s="169"/>
      <c r="AJ199" s="169"/>
      <c r="AK199" s="169"/>
      <c r="AL199" s="169"/>
      <c r="AM199" s="169"/>
      <c r="AN199" s="169"/>
      <c r="AO199" s="169"/>
    </row>
    <row r="200" spans="1:41" x14ac:dyDescent="0.2">
      <c r="A200" s="169"/>
      <c r="B200" s="169"/>
      <c r="C200" s="169"/>
      <c r="D200" s="169"/>
      <c r="E200" s="169"/>
      <c r="F200" s="169"/>
      <c r="G200" s="169"/>
      <c r="H200" s="169"/>
      <c r="I200" s="169"/>
      <c r="J200" s="169"/>
      <c r="K200" s="169"/>
      <c r="L200" s="169"/>
      <c r="M200" s="169"/>
      <c r="N200" s="169"/>
      <c r="O200" s="169"/>
      <c r="P200" s="169"/>
      <c r="Q200" s="169"/>
      <c r="R200" s="169"/>
      <c r="S200" s="169"/>
      <c r="T200" s="169"/>
      <c r="U200" s="169"/>
      <c r="V200" s="169"/>
      <c r="W200" s="169"/>
      <c r="X200" s="169"/>
      <c r="Y200" s="169"/>
      <c r="Z200" s="169"/>
      <c r="AA200" s="169"/>
      <c r="AB200" s="169"/>
      <c r="AC200" s="169"/>
      <c r="AD200" s="169"/>
      <c r="AE200" s="169"/>
      <c r="AF200" s="169"/>
      <c r="AG200" s="169"/>
      <c r="AH200" s="169"/>
      <c r="AI200" s="169"/>
      <c r="AJ200" s="169"/>
      <c r="AK200" s="169"/>
      <c r="AL200" s="169"/>
      <c r="AM200" s="169"/>
      <c r="AN200" s="169"/>
      <c r="AO200" s="169"/>
    </row>
    <row r="201" spans="1:41" x14ac:dyDescent="0.2">
      <c r="A201" s="169"/>
      <c r="B201" s="169"/>
      <c r="C201" s="169"/>
      <c r="D201" s="169"/>
      <c r="E201" s="169"/>
      <c r="F201" s="169"/>
      <c r="G201" s="169"/>
      <c r="H201" s="169"/>
      <c r="I201" s="169"/>
      <c r="J201" s="169"/>
      <c r="K201" s="169"/>
      <c r="L201" s="169"/>
      <c r="M201" s="169"/>
      <c r="N201" s="169"/>
      <c r="O201" s="169"/>
      <c r="P201" s="169"/>
      <c r="Q201" s="169"/>
      <c r="R201" s="169"/>
      <c r="S201" s="169"/>
      <c r="T201" s="169"/>
      <c r="U201" s="169"/>
      <c r="V201" s="169"/>
      <c r="W201" s="169"/>
      <c r="X201" s="169"/>
      <c r="Y201" s="169"/>
      <c r="Z201" s="169"/>
      <c r="AA201" s="169"/>
      <c r="AB201" s="169"/>
      <c r="AC201" s="169"/>
      <c r="AD201" s="169"/>
      <c r="AE201" s="169"/>
      <c r="AF201" s="169"/>
      <c r="AG201" s="169"/>
      <c r="AH201" s="169"/>
      <c r="AI201" s="169"/>
      <c r="AJ201" s="169"/>
      <c r="AK201" s="169"/>
      <c r="AL201" s="169"/>
      <c r="AM201" s="169"/>
      <c r="AN201" s="169"/>
      <c r="AO201" s="169"/>
    </row>
    <row r="202" spans="1:41" x14ac:dyDescent="0.2">
      <c r="A202" s="169"/>
      <c r="B202" s="169"/>
      <c r="C202" s="169"/>
      <c r="D202" s="169"/>
      <c r="E202" s="169"/>
      <c r="F202" s="169"/>
      <c r="G202" s="169"/>
      <c r="H202" s="169"/>
      <c r="I202" s="169"/>
      <c r="J202" s="169"/>
      <c r="K202" s="169"/>
      <c r="L202" s="169"/>
      <c r="M202" s="169"/>
      <c r="N202" s="169"/>
      <c r="O202" s="169"/>
      <c r="P202" s="169"/>
      <c r="Q202" s="169"/>
      <c r="R202" s="169"/>
      <c r="S202" s="169"/>
      <c r="T202" s="169"/>
      <c r="U202" s="169"/>
      <c r="V202" s="169"/>
      <c r="W202" s="169"/>
      <c r="X202" s="169"/>
      <c r="Y202" s="169"/>
      <c r="Z202" s="169"/>
      <c r="AA202" s="169"/>
      <c r="AB202" s="169"/>
      <c r="AC202" s="169"/>
      <c r="AD202" s="169"/>
      <c r="AE202" s="169"/>
      <c r="AF202" s="169"/>
      <c r="AG202" s="169"/>
      <c r="AH202" s="169"/>
      <c r="AI202" s="169"/>
      <c r="AJ202" s="169"/>
      <c r="AK202" s="169"/>
      <c r="AL202" s="169"/>
      <c r="AM202" s="169"/>
      <c r="AN202" s="169"/>
      <c r="AO202" s="169"/>
    </row>
    <row r="203" spans="1:41" x14ac:dyDescent="0.2">
      <c r="A203" s="169"/>
      <c r="B203" s="169"/>
      <c r="C203" s="169"/>
      <c r="D203" s="169"/>
      <c r="E203" s="169"/>
      <c r="F203" s="169"/>
      <c r="G203" s="169"/>
      <c r="H203" s="169"/>
      <c r="I203" s="169"/>
      <c r="J203" s="169"/>
      <c r="K203" s="169"/>
      <c r="L203" s="169"/>
      <c r="M203" s="169"/>
      <c r="N203" s="169"/>
      <c r="O203" s="169"/>
      <c r="P203" s="169"/>
      <c r="Q203" s="169"/>
      <c r="R203" s="169"/>
      <c r="S203" s="169"/>
      <c r="T203" s="169"/>
      <c r="U203" s="169"/>
      <c r="V203" s="169"/>
      <c r="W203" s="169"/>
      <c r="X203" s="169"/>
      <c r="Y203" s="169"/>
      <c r="Z203" s="169"/>
      <c r="AA203" s="169"/>
      <c r="AB203" s="169"/>
      <c r="AC203" s="169"/>
      <c r="AD203" s="169"/>
      <c r="AE203" s="169"/>
      <c r="AF203" s="169"/>
      <c r="AG203" s="169"/>
      <c r="AH203" s="169"/>
      <c r="AI203" s="169"/>
      <c r="AJ203" s="169"/>
      <c r="AK203" s="169"/>
      <c r="AL203" s="169"/>
      <c r="AM203" s="169"/>
      <c r="AN203" s="169"/>
      <c r="AO203" s="169"/>
    </row>
    <row r="204" spans="1:41" x14ac:dyDescent="0.2">
      <c r="A204" s="169"/>
      <c r="B204" s="169"/>
      <c r="C204" s="169"/>
      <c r="D204" s="169"/>
      <c r="E204" s="169"/>
      <c r="F204" s="169"/>
      <c r="G204" s="169"/>
      <c r="H204" s="169"/>
      <c r="I204" s="169"/>
      <c r="J204" s="169"/>
      <c r="K204" s="169"/>
      <c r="L204" s="169"/>
      <c r="M204" s="169"/>
      <c r="N204" s="169"/>
      <c r="O204" s="169"/>
      <c r="P204" s="169"/>
      <c r="Q204" s="169"/>
      <c r="R204" s="169"/>
      <c r="S204" s="169"/>
      <c r="T204" s="169"/>
      <c r="U204" s="169"/>
      <c r="V204" s="169"/>
      <c r="W204" s="169"/>
      <c r="X204" s="169"/>
      <c r="Y204" s="169"/>
      <c r="Z204" s="169"/>
      <c r="AA204" s="169"/>
      <c r="AB204" s="169"/>
      <c r="AC204" s="169"/>
      <c r="AD204" s="169"/>
      <c r="AE204" s="169"/>
      <c r="AF204" s="169"/>
      <c r="AG204" s="169"/>
      <c r="AH204" s="169"/>
      <c r="AI204" s="169"/>
      <c r="AJ204" s="169"/>
      <c r="AK204" s="169"/>
      <c r="AL204" s="169"/>
      <c r="AM204" s="169"/>
      <c r="AN204" s="169"/>
      <c r="AO204" s="169"/>
    </row>
    <row r="205" spans="1:41" x14ac:dyDescent="0.2">
      <c r="A205" s="169"/>
      <c r="B205" s="169"/>
      <c r="C205" s="169"/>
      <c r="D205" s="169"/>
      <c r="E205" s="169"/>
      <c r="F205" s="169"/>
      <c r="G205" s="169"/>
      <c r="H205" s="169"/>
      <c r="I205" s="169"/>
      <c r="J205" s="169"/>
      <c r="K205" s="169"/>
      <c r="L205" s="169"/>
      <c r="M205" s="169"/>
      <c r="N205" s="169"/>
      <c r="O205" s="169"/>
      <c r="P205" s="169"/>
      <c r="Q205" s="169"/>
      <c r="R205" s="169"/>
      <c r="S205" s="169"/>
      <c r="T205" s="169"/>
      <c r="U205" s="169"/>
      <c r="V205" s="169"/>
      <c r="W205" s="169"/>
      <c r="X205" s="169"/>
      <c r="Y205" s="169"/>
      <c r="Z205" s="169"/>
      <c r="AA205" s="169"/>
      <c r="AB205" s="169"/>
      <c r="AC205" s="169"/>
      <c r="AD205" s="169"/>
      <c r="AE205" s="169"/>
      <c r="AF205" s="169"/>
      <c r="AG205" s="169"/>
      <c r="AH205" s="169"/>
      <c r="AI205" s="169"/>
      <c r="AJ205" s="169"/>
      <c r="AK205" s="169"/>
      <c r="AL205" s="169"/>
      <c r="AM205" s="169"/>
      <c r="AN205" s="169"/>
      <c r="AO205" s="169"/>
    </row>
    <row r="206" spans="1:41" x14ac:dyDescent="0.2">
      <c r="A206" s="169"/>
      <c r="B206" s="169"/>
      <c r="C206" s="169"/>
      <c r="D206" s="169"/>
      <c r="E206" s="169"/>
      <c r="F206" s="169"/>
      <c r="G206" s="169"/>
      <c r="H206" s="169"/>
      <c r="I206" s="169"/>
      <c r="J206" s="169"/>
      <c r="K206" s="169"/>
      <c r="L206" s="169"/>
      <c r="M206" s="169"/>
      <c r="N206" s="169"/>
      <c r="O206" s="169"/>
      <c r="P206" s="169"/>
      <c r="Q206" s="169"/>
      <c r="R206" s="169"/>
      <c r="S206" s="169"/>
      <c r="T206" s="169"/>
      <c r="U206" s="169"/>
      <c r="V206" s="169"/>
      <c r="W206" s="169"/>
      <c r="X206" s="169"/>
      <c r="Y206" s="169"/>
      <c r="Z206" s="169"/>
      <c r="AA206" s="169"/>
      <c r="AB206" s="169"/>
      <c r="AC206" s="169"/>
      <c r="AD206" s="169"/>
      <c r="AE206" s="169"/>
      <c r="AF206" s="169"/>
      <c r="AG206" s="169"/>
      <c r="AH206" s="169"/>
      <c r="AI206" s="169"/>
      <c r="AJ206" s="169"/>
      <c r="AK206" s="169"/>
      <c r="AL206" s="169"/>
      <c r="AM206" s="169"/>
      <c r="AN206" s="169"/>
      <c r="AO206" s="169"/>
    </row>
    <row r="207" spans="1:41" x14ac:dyDescent="0.2">
      <c r="A207" s="169"/>
      <c r="B207" s="169"/>
      <c r="C207" s="169"/>
      <c r="D207" s="169"/>
      <c r="E207" s="169"/>
      <c r="F207" s="169"/>
      <c r="G207" s="169"/>
      <c r="H207" s="169"/>
      <c r="I207" s="169"/>
      <c r="J207" s="169"/>
      <c r="K207" s="169"/>
      <c r="L207" s="169"/>
      <c r="M207" s="169"/>
      <c r="N207" s="169"/>
      <c r="O207" s="169"/>
      <c r="P207" s="169"/>
      <c r="Q207" s="169"/>
      <c r="R207" s="169"/>
      <c r="S207" s="169"/>
      <c r="T207" s="169"/>
      <c r="U207" s="169"/>
      <c r="V207" s="169"/>
      <c r="W207" s="169"/>
      <c r="X207" s="169"/>
      <c r="Y207" s="169"/>
      <c r="Z207" s="169"/>
      <c r="AA207" s="169"/>
      <c r="AB207" s="169"/>
      <c r="AC207" s="169"/>
      <c r="AD207" s="169"/>
      <c r="AE207" s="169"/>
      <c r="AF207" s="169"/>
      <c r="AG207" s="169"/>
      <c r="AH207" s="169"/>
      <c r="AI207" s="169"/>
      <c r="AJ207" s="169"/>
      <c r="AK207" s="169"/>
      <c r="AL207" s="169"/>
      <c r="AM207" s="169"/>
      <c r="AN207" s="169"/>
      <c r="AO207" s="169"/>
    </row>
    <row r="208" spans="1:41" x14ac:dyDescent="0.2">
      <c r="A208" s="169"/>
      <c r="B208" s="169"/>
      <c r="C208" s="169"/>
      <c r="D208" s="169"/>
      <c r="E208" s="169"/>
      <c r="F208" s="169"/>
      <c r="G208" s="169"/>
      <c r="H208" s="169"/>
      <c r="I208" s="169"/>
      <c r="J208" s="169"/>
      <c r="K208" s="169"/>
      <c r="L208" s="169"/>
      <c r="M208" s="169"/>
      <c r="N208" s="169"/>
      <c r="O208" s="169"/>
      <c r="P208" s="169"/>
      <c r="Q208" s="169"/>
      <c r="R208" s="169"/>
      <c r="S208" s="169"/>
      <c r="T208" s="169"/>
      <c r="U208" s="169"/>
      <c r="V208" s="169"/>
      <c r="W208" s="169"/>
      <c r="X208" s="169"/>
      <c r="Y208" s="169"/>
      <c r="Z208" s="169"/>
      <c r="AA208" s="169"/>
      <c r="AB208" s="169"/>
      <c r="AC208" s="169"/>
      <c r="AD208" s="169"/>
      <c r="AE208" s="169"/>
      <c r="AF208" s="169"/>
      <c r="AG208" s="169"/>
      <c r="AH208" s="169"/>
      <c r="AI208" s="169"/>
      <c r="AJ208" s="169"/>
      <c r="AK208" s="169"/>
      <c r="AL208" s="169"/>
      <c r="AM208" s="169"/>
      <c r="AN208" s="169"/>
      <c r="AO208" s="169"/>
    </row>
    <row r="209" spans="1:41" x14ac:dyDescent="0.2">
      <c r="A209" s="169"/>
      <c r="B209" s="169"/>
      <c r="C209" s="169"/>
      <c r="D209" s="169"/>
      <c r="E209" s="169"/>
      <c r="F209" s="169"/>
      <c r="G209" s="169"/>
      <c r="H209" s="169"/>
      <c r="I209" s="169"/>
      <c r="J209" s="169"/>
      <c r="K209" s="169"/>
      <c r="L209" s="169"/>
      <c r="M209" s="169"/>
      <c r="N209" s="169"/>
      <c r="O209" s="169"/>
      <c r="P209" s="169"/>
      <c r="Q209" s="169"/>
      <c r="R209" s="169"/>
      <c r="S209" s="169"/>
      <c r="T209" s="169"/>
      <c r="U209" s="169"/>
      <c r="V209" s="169"/>
      <c r="W209" s="169"/>
      <c r="X209" s="169"/>
      <c r="Y209" s="169"/>
      <c r="Z209" s="169"/>
      <c r="AA209" s="169"/>
      <c r="AB209" s="169"/>
      <c r="AC209" s="169"/>
      <c r="AD209" s="169"/>
      <c r="AE209" s="169"/>
      <c r="AF209" s="169"/>
      <c r="AG209" s="169"/>
      <c r="AH209" s="169"/>
      <c r="AI209" s="169"/>
      <c r="AJ209" s="169"/>
      <c r="AK209" s="169"/>
      <c r="AL209" s="169"/>
      <c r="AM209" s="169"/>
      <c r="AN209" s="169"/>
      <c r="AO209" s="169"/>
    </row>
    <row r="210" spans="1:41" x14ac:dyDescent="0.2">
      <c r="A210" s="169"/>
      <c r="B210" s="169"/>
      <c r="C210" s="169"/>
      <c r="D210" s="169"/>
      <c r="E210" s="169"/>
      <c r="F210" s="169"/>
      <c r="G210" s="169"/>
      <c r="H210" s="169"/>
      <c r="I210" s="169"/>
      <c r="J210" s="169"/>
      <c r="K210" s="169"/>
      <c r="L210" s="169"/>
      <c r="M210" s="169"/>
      <c r="N210" s="169"/>
      <c r="O210" s="169"/>
      <c r="P210" s="169"/>
      <c r="Q210" s="169"/>
      <c r="R210" s="169"/>
      <c r="S210" s="169"/>
      <c r="T210" s="169"/>
      <c r="U210" s="169"/>
      <c r="V210" s="169"/>
      <c r="W210" s="169"/>
      <c r="X210" s="169"/>
      <c r="Y210" s="169"/>
      <c r="Z210" s="169"/>
      <c r="AA210" s="169"/>
      <c r="AB210" s="169"/>
      <c r="AC210" s="169"/>
      <c r="AD210" s="169"/>
      <c r="AE210" s="169"/>
      <c r="AF210" s="169"/>
      <c r="AG210" s="169"/>
      <c r="AH210" s="169"/>
      <c r="AI210" s="169"/>
      <c r="AJ210" s="169"/>
      <c r="AK210" s="169"/>
      <c r="AL210" s="169"/>
      <c r="AM210" s="169"/>
      <c r="AN210" s="169"/>
      <c r="AO210" s="169"/>
    </row>
    <row r="211" spans="1:41" x14ac:dyDescent="0.2">
      <c r="A211" s="169"/>
      <c r="B211" s="169"/>
      <c r="C211" s="169"/>
      <c r="D211" s="169"/>
      <c r="E211" s="169"/>
      <c r="F211" s="169"/>
      <c r="G211" s="169"/>
      <c r="H211" s="169"/>
      <c r="I211" s="169"/>
      <c r="J211" s="169"/>
      <c r="K211" s="169"/>
      <c r="L211" s="169"/>
      <c r="M211" s="169"/>
      <c r="N211" s="169"/>
      <c r="O211" s="169"/>
      <c r="P211" s="169"/>
      <c r="Q211" s="169"/>
      <c r="R211" s="169"/>
      <c r="S211" s="169"/>
      <c r="T211" s="169"/>
      <c r="U211" s="169"/>
      <c r="V211" s="169"/>
      <c r="W211" s="169"/>
      <c r="X211" s="169"/>
      <c r="Y211" s="169"/>
      <c r="Z211" s="169"/>
      <c r="AA211" s="169"/>
      <c r="AB211" s="169"/>
      <c r="AC211" s="169"/>
      <c r="AD211" s="169"/>
      <c r="AE211" s="169"/>
      <c r="AF211" s="169"/>
      <c r="AG211" s="169"/>
      <c r="AH211" s="169"/>
      <c r="AI211" s="169"/>
      <c r="AJ211" s="169"/>
      <c r="AK211" s="169"/>
      <c r="AL211" s="169"/>
      <c r="AM211" s="169"/>
      <c r="AN211" s="169"/>
      <c r="AO211" s="169"/>
    </row>
    <row r="212" spans="1:41" x14ac:dyDescent="0.2">
      <c r="A212" s="169"/>
      <c r="B212" s="169"/>
      <c r="C212" s="169"/>
      <c r="D212" s="169"/>
      <c r="E212" s="169"/>
      <c r="F212" s="169"/>
      <c r="G212" s="169"/>
      <c r="H212" s="169"/>
      <c r="I212" s="169"/>
      <c r="J212" s="169"/>
      <c r="K212" s="169"/>
      <c r="L212" s="169"/>
      <c r="M212" s="169"/>
      <c r="N212" s="169"/>
      <c r="O212" s="169"/>
      <c r="P212" s="169"/>
      <c r="Q212" s="169"/>
      <c r="R212" s="169"/>
      <c r="S212" s="169"/>
      <c r="T212" s="169"/>
      <c r="U212" s="169"/>
      <c r="V212" s="169"/>
      <c r="W212" s="169"/>
      <c r="X212" s="169"/>
      <c r="Y212" s="169"/>
      <c r="Z212" s="169"/>
      <c r="AA212" s="169"/>
      <c r="AB212" s="169"/>
      <c r="AC212" s="169"/>
      <c r="AD212" s="169"/>
      <c r="AE212" s="169"/>
      <c r="AF212" s="169"/>
      <c r="AG212" s="169"/>
      <c r="AH212" s="169"/>
      <c r="AI212" s="169"/>
      <c r="AJ212" s="169"/>
      <c r="AK212" s="169"/>
      <c r="AL212" s="169"/>
      <c r="AM212" s="169"/>
      <c r="AN212" s="169"/>
      <c r="AO212" s="169"/>
    </row>
    <row r="213" spans="1:41" x14ac:dyDescent="0.2">
      <c r="A213" s="169"/>
      <c r="B213" s="169"/>
      <c r="C213" s="169"/>
      <c r="D213" s="169"/>
      <c r="E213" s="169"/>
      <c r="F213" s="169"/>
      <c r="G213" s="169"/>
      <c r="H213" s="169"/>
      <c r="I213" s="169"/>
      <c r="J213" s="169"/>
      <c r="K213" s="169"/>
      <c r="L213" s="169"/>
      <c r="M213" s="169"/>
      <c r="N213" s="169"/>
      <c r="O213" s="169"/>
      <c r="P213" s="169"/>
      <c r="Q213" s="169"/>
      <c r="R213" s="169"/>
      <c r="S213" s="169"/>
      <c r="T213" s="169"/>
      <c r="U213" s="169"/>
      <c r="V213" s="169"/>
      <c r="W213" s="169"/>
      <c r="X213" s="169"/>
      <c r="Y213" s="169"/>
      <c r="Z213" s="169"/>
      <c r="AA213" s="169"/>
      <c r="AB213" s="169"/>
      <c r="AC213" s="169"/>
      <c r="AD213" s="169"/>
      <c r="AE213" s="169"/>
      <c r="AF213" s="169"/>
      <c r="AG213" s="169"/>
      <c r="AH213" s="169"/>
      <c r="AI213" s="169"/>
      <c r="AJ213" s="169"/>
      <c r="AK213" s="169"/>
      <c r="AL213" s="169"/>
      <c r="AM213" s="169"/>
      <c r="AN213" s="169"/>
      <c r="AO213" s="169"/>
    </row>
    <row r="214" spans="1:41" x14ac:dyDescent="0.2">
      <c r="A214" s="169"/>
      <c r="B214" s="169"/>
      <c r="C214" s="169"/>
      <c r="D214" s="169"/>
      <c r="E214" s="169"/>
      <c r="F214" s="169"/>
      <c r="G214" s="169"/>
      <c r="H214" s="169"/>
      <c r="I214" s="169"/>
      <c r="J214" s="169"/>
      <c r="K214" s="169"/>
      <c r="L214" s="169"/>
      <c r="M214" s="169"/>
      <c r="N214" s="169"/>
      <c r="O214" s="169"/>
      <c r="P214" s="169"/>
      <c r="Q214" s="169"/>
      <c r="R214" s="169"/>
      <c r="S214" s="169"/>
      <c r="T214" s="169"/>
      <c r="U214" s="169"/>
      <c r="V214" s="169"/>
      <c r="W214" s="169"/>
      <c r="X214" s="169"/>
      <c r="Y214" s="169"/>
      <c r="Z214" s="169"/>
      <c r="AA214" s="169"/>
      <c r="AB214" s="169"/>
      <c r="AC214" s="169"/>
      <c r="AD214" s="169"/>
      <c r="AE214" s="169"/>
      <c r="AF214" s="169"/>
      <c r="AG214" s="169"/>
      <c r="AH214" s="169"/>
      <c r="AI214" s="169"/>
      <c r="AJ214" s="169"/>
      <c r="AK214" s="169"/>
      <c r="AL214" s="169"/>
      <c r="AM214" s="169"/>
      <c r="AN214" s="169"/>
      <c r="AO214" s="169"/>
    </row>
    <row r="215" spans="1:41" x14ac:dyDescent="0.2">
      <c r="A215" s="169"/>
      <c r="B215" s="169"/>
      <c r="C215" s="169"/>
      <c r="D215" s="169"/>
      <c r="E215" s="169"/>
      <c r="F215" s="169"/>
      <c r="G215" s="169"/>
      <c r="H215" s="169"/>
      <c r="I215" s="169"/>
      <c r="J215" s="169"/>
      <c r="K215" s="169"/>
      <c r="L215" s="169"/>
      <c r="M215" s="169"/>
      <c r="N215" s="169"/>
      <c r="O215" s="169"/>
      <c r="P215" s="169"/>
      <c r="Q215" s="169"/>
      <c r="R215" s="169"/>
      <c r="S215" s="169"/>
      <c r="T215" s="169"/>
      <c r="U215" s="169"/>
      <c r="V215" s="169"/>
      <c r="W215" s="169"/>
      <c r="X215" s="169"/>
      <c r="Y215" s="169"/>
      <c r="Z215" s="169"/>
      <c r="AA215" s="169"/>
      <c r="AB215" s="169"/>
      <c r="AC215" s="169"/>
      <c r="AD215" s="169"/>
      <c r="AE215" s="169"/>
      <c r="AF215" s="169"/>
      <c r="AG215" s="169"/>
      <c r="AH215" s="169"/>
      <c r="AI215" s="169"/>
      <c r="AJ215" s="169"/>
      <c r="AK215" s="169"/>
      <c r="AL215" s="169"/>
      <c r="AM215" s="169"/>
      <c r="AN215" s="169"/>
      <c r="AO215" s="169"/>
    </row>
    <row r="216" spans="1:41" x14ac:dyDescent="0.2">
      <c r="A216" s="169"/>
      <c r="B216" s="169"/>
      <c r="C216" s="169"/>
      <c r="D216" s="169"/>
      <c r="E216" s="169"/>
      <c r="F216" s="169"/>
      <c r="G216" s="169"/>
      <c r="H216" s="169"/>
      <c r="I216" s="169"/>
      <c r="J216" s="169"/>
      <c r="K216" s="169"/>
      <c r="L216" s="169"/>
      <c r="M216" s="169"/>
      <c r="N216" s="169"/>
      <c r="O216" s="169"/>
      <c r="P216" s="169"/>
      <c r="Q216" s="169"/>
      <c r="R216" s="169"/>
      <c r="S216" s="169"/>
      <c r="T216" s="169"/>
      <c r="U216" s="169"/>
      <c r="V216" s="169"/>
      <c r="W216" s="169"/>
      <c r="X216" s="169"/>
      <c r="Y216" s="169"/>
      <c r="Z216" s="169"/>
      <c r="AA216" s="169"/>
      <c r="AB216" s="169"/>
      <c r="AC216" s="169"/>
      <c r="AD216" s="169"/>
      <c r="AE216" s="169"/>
      <c r="AF216" s="169"/>
      <c r="AG216" s="169"/>
      <c r="AH216" s="169"/>
      <c r="AI216" s="169"/>
      <c r="AJ216" s="169"/>
      <c r="AK216" s="169"/>
      <c r="AL216" s="169"/>
      <c r="AM216" s="169"/>
      <c r="AN216" s="169"/>
      <c r="AO216" s="169"/>
    </row>
    <row r="217" spans="1:41" x14ac:dyDescent="0.2">
      <c r="A217" s="169"/>
      <c r="B217" s="169"/>
      <c r="C217" s="169"/>
      <c r="D217" s="169"/>
      <c r="E217" s="169"/>
      <c r="F217" s="169"/>
      <c r="G217" s="169"/>
      <c r="H217" s="169"/>
      <c r="I217" s="169"/>
      <c r="J217" s="169"/>
      <c r="K217" s="169"/>
      <c r="L217" s="169"/>
      <c r="M217" s="169"/>
      <c r="N217" s="169"/>
      <c r="O217" s="169"/>
      <c r="P217" s="169"/>
      <c r="Q217" s="169"/>
      <c r="R217" s="169"/>
      <c r="S217" s="169"/>
      <c r="T217" s="169"/>
      <c r="U217" s="169"/>
      <c r="V217" s="169"/>
      <c r="W217" s="169"/>
      <c r="X217" s="169"/>
      <c r="Y217" s="169"/>
      <c r="Z217" s="169"/>
      <c r="AA217" s="169"/>
      <c r="AB217" s="169"/>
      <c r="AC217" s="169"/>
      <c r="AD217" s="169"/>
      <c r="AE217" s="169"/>
      <c r="AF217" s="169"/>
      <c r="AG217" s="169"/>
      <c r="AH217" s="169"/>
      <c r="AI217" s="169"/>
      <c r="AJ217" s="169"/>
      <c r="AK217" s="169"/>
      <c r="AL217" s="169"/>
      <c r="AM217" s="169"/>
      <c r="AN217" s="169"/>
      <c r="AO217" s="169"/>
    </row>
    <row r="218" spans="1:41" x14ac:dyDescent="0.2">
      <c r="A218" s="169"/>
      <c r="B218" s="169"/>
      <c r="C218" s="169"/>
      <c r="D218" s="169"/>
      <c r="E218" s="169"/>
      <c r="F218" s="169"/>
      <c r="G218" s="169"/>
      <c r="H218" s="169"/>
      <c r="I218" s="169"/>
      <c r="J218" s="169"/>
      <c r="K218" s="169"/>
      <c r="L218" s="169"/>
      <c r="M218" s="169"/>
      <c r="N218" s="169"/>
      <c r="O218" s="169"/>
      <c r="P218" s="169"/>
      <c r="Q218" s="169"/>
      <c r="R218" s="169"/>
      <c r="S218" s="169"/>
      <c r="T218" s="169"/>
      <c r="U218" s="169"/>
      <c r="V218" s="169"/>
      <c r="W218" s="169"/>
      <c r="X218" s="169"/>
      <c r="Y218" s="169"/>
      <c r="Z218" s="169"/>
      <c r="AA218" s="169"/>
      <c r="AB218" s="169"/>
      <c r="AC218" s="169"/>
      <c r="AD218" s="169"/>
      <c r="AE218" s="169"/>
      <c r="AF218" s="169"/>
      <c r="AG218" s="169"/>
      <c r="AH218" s="169"/>
      <c r="AI218" s="169"/>
      <c r="AJ218" s="169"/>
      <c r="AK218" s="169"/>
      <c r="AL218" s="169"/>
      <c r="AM218" s="169"/>
      <c r="AN218" s="169"/>
      <c r="AO218" s="169"/>
    </row>
    <row r="219" spans="1:41" x14ac:dyDescent="0.2">
      <c r="A219" s="169"/>
      <c r="B219" s="169"/>
      <c r="C219" s="169"/>
      <c r="D219" s="169"/>
      <c r="E219" s="169"/>
      <c r="F219" s="169"/>
      <c r="G219" s="169"/>
      <c r="H219" s="169"/>
      <c r="I219" s="169"/>
      <c r="J219" s="169"/>
      <c r="K219" s="169"/>
      <c r="L219" s="169"/>
      <c r="M219" s="169"/>
      <c r="N219" s="169"/>
      <c r="O219" s="169"/>
      <c r="P219" s="169"/>
      <c r="Q219" s="169"/>
      <c r="R219" s="169"/>
      <c r="S219" s="169"/>
      <c r="T219" s="169"/>
      <c r="U219" s="169"/>
      <c r="V219" s="169"/>
      <c r="W219" s="169"/>
      <c r="X219" s="169"/>
      <c r="Y219" s="169"/>
      <c r="Z219" s="169"/>
      <c r="AA219" s="169"/>
      <c r="AB219" s="169"/>
      <c r="AC219" s="169"/>
      <c r="AD219" s="169"/>
      <c r="AE219" s="169"/>
      <c r="AF219" s="169"/>
      <c r="AG219" s="169"/>
      <c r="AH219" s="169"/>
      <c r="AI219" s="169"/>
      <c r="AJ219" s="169"/>
      <c r="AK219" s="169"/>
      <c r="AL219" s="169"/>
      <c r="AM219" s="169"/>
      <c r="AN219" s="169"/>
      <c r="AO219" s="169"/>
    </row>
    <row r="220" spans="1:41" x14ac:dyDescent="0.2">
      <c r="A220" s="169"/>
      <c r="B220" s="169"/>
      <c r="C220" s="169"/>
      <c r="D220" s="169"/>
      <c r="E220" s="169"/>
      <c r="F220" s="169"/>
      <c r="G220" s="169"/>
      <c r="H220" s="169"/>
      <c r="I220" s="169"/>
      <c r="J220" s="169"/>
      <c r="K220" s="169"/>
      <c r="L220" s="169"/>
      <c r="M220" s="169"/>
      <c r="N220" s="169"/>
      <c r="O220" s="169"/>
      <c r="P220" s="169"/>
      <c r="Q220" s="169"/>
      <c r="R220" s="169"/>
      <c r="S220" s="169"/>
      <c r="T220" s="169"/>
      <c r="U220" s="169"/>
      <c r="V220" s="169"/>
      <c r="W220" s="169"/>
      <c r="X220" s="169"/>
      <c r="Y220" s="169"/>
      <c r="Z220" s="169"/>
      <c r="AA220" s="169"/>
      <c r="AB220" s="169"/>
      <c r="AC220" s="169"/>
      <c r="AD220" s="169"/>
      <c r="AE220" s="169"/>
      <c r="AF220" s="169"/>
      <c r="AG220" s="169"/>
      <c r="AH220" s="169"/>
      <c r="AI220" s="169"/>
      <c r="AJ220" s="169"/>
      <c r="AK220" s="169"/>
      <c r="AL220" s="169"/>
      <c r="AM220" s="169"/>
      <c r="AN220" s="169"/>
      <c r="AO220" s="169"/>
    </row>
    <row r="221" spans="1:41" x14ac:dyDescent="0.2">
      <c r="A221" s="169"/>
      <c r="B221" s="169"/>
      <c r="C221" s="169"/>
      <c r="D221" s="169"/>
      <c r="E221" s="169"/>
      <c r="F221" s="169"/>
      <c r="G221" s="169"/>
      <c r="H221" s="169"/>
      <c r="I221" s="169"/>
      <c r="J221" s="169"/>
      <c r="K221" s="169"/>
      <c r="L221" s="169"/>
      <c r="M221" s="169"/>
      <c r="N221" s="169"/>
      <c r="O221" s="169"/>
      <c r="P221" s="169"/>
      <c r="Q221" s="169"/>
      <c r="R221" s="169"/>
      <c r="S221" s="169"/>
      <c r="T221" s="169"/>
      <c r="U221" s="169"/>
      <c r="V221" s="169"/>
      <c r="W221" s="169"/>
      <c r="X221" s="169"/>
      <c r="Y221" s="169"/>
      <c r="Z221" s="169"/>
      <c r="AA221" s="169"/>
      <c r="AB221" s="169"/>
      <c r="AC221" s="169"/>
      <c r="AD221" s="169"/>
      <c r="AE221" s="169"/>
      <c r="AF221" s="169"/>
      <c r="AG221" s="169"/>
      <c r="AH221" s="169"/>
      <c r="AI221" s="169"/>
      <c r="AJ221" s="169"/>
      <c r="AK221" s="169"/>
      <c r="AL221" s="169"/>
      <c r="AM221" s="169"/>
      <c r="AN221" s="169"/>
      <c r="AO221" s="169"/>
    </row>
    <row r="222" spans="1:41" x14ac:dyDescent="0.2">
      <c r="A222" s="169"/>
      <c r="B222" s="169"/>
      <c r="C222" s="169"/>
      <c r="D222" s="169"/>
      <c r="E222" s="169"/>
      <c r="F222" s="169"/>
      <c r="G222" s="169"/>
      <c r="H222" s="169"/>
      <c r="I222" s="169"/>
      <c r="J222" s="169"/>
      <c r="K222" s="169"/>
      <c r="L222" s="169"/>
      <c r="M222" s="169"/>
      <c r="N222" s="169"/>
      <c r="O222" s="169"/>
      <c r="P222" s="169"/>
      <c r="Q222" s="169"/>
      <c r="R222" s="169"/>
      <c r="S222" s="169"/>
      <c r="T222" s="169"/>
      <c r="U222" s="169"/>
      <c r="V222" s="169"/>
      <c r="W222" s="169"/>
      <c r="X222" s="169"/>
      <c r="Y222" s="169"/>
      <c r="Z222" s="169"/>
      <c r="AA222" s="169"/>
      <c r="AB222" s="169"/>
      <c r="AC222" s="169"/>
      <c r="AD222" s="169"/>
      <c r="AE222" s="169"/>
      <c r="AF222" s="169"/>
      <c r="AG222" s="169"/>
      <c r="AH222" s="169"/>
      <c r="AI222" s="169"/>
      <c r="AJ222" s="169"/>
      <c r="AK222" s="169"/>
      <c r="AL222" s="169"/>
      <c r="AM222" s="169"/>
      <c r="AN222" s="169"/>
      <c r="AO222" s="169"/>
    </row>
    <row r="223" spans="1:41" x14ac:dyDescent="0.2">
      <c r="A223" s="169"/>
      <c r="B223" s="169"/>
      <c r="C223" s="169"/>
      <c r="D223" s="169"/>
      <c r="E223" s="169"/>
      <c r="F223" s="169"/>
      <c r="G223" s="169"/>
      <c r="H223" s="169"/>
      <c r="I223" s="169"/>
      <c r="J223" s="169"/>
      <c r="K223" s="169"/>
      <c r="L223" s="169"/>
      <c r="M223" s="169"/>
      <c r="N223" s="169"/>
      <c r="O223" s="169"/>
      <c r="P223" s="169"/>
      <c r="Q223" s="169"/>
      <c r="R223" s="169"/>
      <c r="S223" s="169"/>
      <c r="T223" s="169"/>
      <c r="U223" s="169"/>
      <c r="V223" s="169"/>
      <c r="W223" s="169"/>
      <c r="X223" s="169"/>
      <c r="Y223" s="169"/>
      <c r="Z223" s="169"/>
      <c r="AA223" s="169"/>
      <c r="AB223" s="169"/>
      <c r="AC223" s="169"/>
      <c r="AD223" s="169"/>
      <c r="AE223" s="169"/>
      <c r="AF223" s="169"/>
      <c r="AG223" s="169"/>
      <c r="AH223" s="169"/>
      <c r="AI223" s="169"/>
      <c r="AJ223" s="169"/>
      <c r="AK223" s="169"/>
      <c r="AL223" s="169"/>
      <c r="AM223" s="169"/>
      <c r="AN223" s="169"/>
      <c r="AO223" s="169"/>
    </row>
    <row r="224" spans="1:41" x14ac:dyDescent="0.2">
      <c r="A224" s="169"/>
      <c r="B224" s="169"/>
      <c r="C224" s="169"/>
      <c r="D224" s="169"/>
      <c r="E224" s="169"/>
      <c r="F224" s="169"/>
      <c r="G224" s="169"/>
      <c r="H224" s="169"/>
      <c r="I224" s="169"/>
      <c r="J224" s="169"/>
      <c r="K224" s="169"/>
      <c r="L224" s="169"/>
      <c r="M224" s="169"/>
      <c r="N224" s="169"/>
      <c r="O224" s="169"/>
      <c r="P224" s="169"/>
      <c r="Q224" s="169"/>
      <c r="R224" s="169"/>
      <c r="S224" s="169"/>
      <c r="T224" s="169"/>
      <c r="U224" s="169"/>
      <c r="V224" s="169"/>
      <c r="W224" s="169"/>
      <c r="X224" s="169"/>
      <c r="Y224" s="169"/>
      <c r="Z224" s="169"/>
      <c r="AA224" s="169"/>
      <c r="AB224" s="169"/>
      <c r="AC224" s="169"/>
      <c r="AD224" s="169"/>
      <c r="AE224" s="169"/>
      <c r="AF224" s="169"/>
      <c r="AG224" s="169"/>
      <c r="AH224" s="169"/>
      <c r="AI224" s="169"/>
      <c r="AJ224" s="169"/>
      <c r="AK224" s="169"/>
      <c r="AL224" s="169"/>
      <c r="AM224" s="169"/>
      <c r="AN224" s="169"/>
      <c r="AO224" s="169"/>
    </row>
    <row r="225" spans="1:41" x14ac:dyDescent="0.2">
      <c r="A225" s="169"/>
      <c r="B225" s="169"/>
      <c r="C225" s="169"/>
      <c r="D225" s="169"/>
      <c r="E225" s="169"/>
      <c r="F225" s="169"/>
      <c r="G225" s="169"/>
      <c r="H225" s="169"/>
      <c r="I225" s="169"/>
      <c r="J225" s="169"/>
      <c r="K225" s="169"/>
      <c r="L225" s="169"/>
      <c r="M225" s="169"/>
      <c r="N225" s="169"/>
      <c r="O225" s="169"/>
      <c r="P225" s="169"/>
      <c r="Q225" s="169"/>
      <c r="R225" s="169"/>
      <c r="S225" s="169"/>
      <c r="T225" s="169"/>
      <c r="U225" s="169"/>
      <c r="V225" s="169"/>
      <c r="W225" s="169"/>
      <c r="X225" s="169"/>
      <c r="Y225" s="169"/>
      <c r="Z225" s="169"/>
      <c r="AA225" s="169"/>
      <c r="AB225" s="169"/>
      <c r="AC225" s="169"/>
      <c r="AD225" s="169"/>
      <c r="AE225" s="169"/>
      <c r="AF225" s="169"/>
      <c r="AG225" s="169"/>
      <c r="AH225" s="169"/>
      <c r="AI225" s="169"/>
      <c r="AJ225" s="169"/>
      <c r="AK225" s="169"/>
      <c r="AL225" s="169"/>
      <c r="AM225" s="169"/>
      <c r="AN225" s="169"/>
      <c r="AO225" s="169"/>
    </row>
    <row r="226" spans="1:41" x14ac:dyDescent="0.2">
      <c r="A226" s="169"/>
      <c r="B226" s="169"/>
      <c r="C226" s="169"/>
      <c r="D226" s="169"/>
      <c r="E226" s="169"/>
      <c r="F226" s="169"/>
      <c r="G226" s="169"/>
      <c r="H226" s="169"/>
      <c r="I226" s="169"/>
      <c r="J226" s="169"/>
      <c r="K226" s="169"/>
      <c r="L226" s="169"/>
      <c r="M226" s="169"/>
      <c r="N226" s="169"/>
      <c r="O226" s="169"/>
      <c r="P226" s="169"/>
      <c r="Q226" s="169"/>
      <c r="R226" s="169"/>
      <c r="S226" s="169"/>
      <c r="T226" s="169"/>
      <c r="U226" s="169"/>
      <c r="V226" s="169"/>
      <c r="W226" s="169"/>
      <c r="X226" s="169"/>
      <c r="Y226" s="169"/>
      <c r="Z226" s="169"/>
      <c r="AA226" s="169"/>
      <c r="AB226" s="169"/>
      <c r="AC226" s="169"/>
      <c r="AD226" s="169"/>
      <c r="AE226" s="169"/>
      <c r="AF226" s="169"/>
      <c r="AG226" s="169"/>
      <c r="AH226" s="169"/>
      <c r="AI226" s="169"/>
      <c r="AJ226" s="169"/>
      <c r="AK226" s="169"/>
      <c r="AL226" s="169"/>
      <c r="AM226" s="169"/>
      <c r="AN226" s="169"/>
      <c r="AO226" s="169"/>
    </row>
    <row r="227" spans="1:41" x14ac:dyDescent="0.2">
      <c r="A227" s="169"/>
      <c r="B227" s="169"/>
      <c r="C227" s="169"/>
      <c r="D227" s="169"/>
      <c r="E227" s="169"/>
      <c r="F227" s="169"/>
      <c r="G227" s="169"/>
      <c r="H227" s="169"/>
      <c r="I227" s="169"/>
      <c r="J227" s="169"/>
      <c r="K227" s="169"/>
      <c r="L227" s="169"/>
      <c r="M227" s="169"/>
      <c r="N227" s="169"/>
      <c r="O227" s="169"/>
      <c r="P227" s="169"/>
      <c r="Q227" s="169"/>
      <c r="R227" s="169"/>
      <c r="S227" s="169"/>
      <c r="T227" s="169"/>
      <c r="U227" s="169"/>
      <c r="V227" s="169"/>
      <c r="W227" s="169"/>
      <c r="X227" s="169"/>
      <c r="Y227" s="169"/>
      <c r="Z227" s="169"/>
      <c r="AA227" s="169"/>
      <c r="AB227" s="169"/>
      <c r="AC227" s="169"/>
      <c r="AD227" s="169"/>
      <c r="AE227" s="169"/>
      <c r="AF227" s="169"/>
      <c r="AG227" s="169"/>
      <c r="AH227" s="169"/>
      <c r="AI227" s="169"/>
      <c r="AJ227" s="169"/>
      <c r="AK227" s="169"/>
      <c r="AL227" s="169"/>
      <c r="AM227" s="169"/>
      <c r="AN227" s="169"/>
      <c r="AO227" s="169"/>
    </row>
    <row r="228" spans="1:41" x14ac:dyDescent="0.2">
      <c r="A228" s="169"/>
      <c r="B228" s="169"/>
      <c r="C228" s="169"/>
      <c r="D228" s="169"/>
      <c r="E228" s="169"/>
      <c r="F228" s="169"/>
      <c r="G228" s="169"/>
      <c r="H228" s="169"/>
      <c r="I228" s="169"/>
      <c r="J228" s="169"/>
      <c r="K228" s="169"/>
      <c r="L228" s="169"/>
      <c r="M228" s="169"/>
      <c r="N228" s="169"/>
      <c r="O228" s="169"/>
      <c r="P228" s="169"/>
      <c r="Q228" s="169"/>
      <c r="R228" s="169"/>
      <c r="S228" s="169"/>
      <c r="T228" s="169"/>
      <c r="U228" s="169"/>
      <c r="V228" s="169"/>
      <c r="W228" s="169"/>
      <c r="X228" s="169"/>
      <c r="Y228" s="169"/>
      <c r="Z228" s="169"/>
      <c r="AA228" s="169"/>
      <c r="AB228" s="169"/>
      <c r="AC228" s="169"/>
      <c r="AD228" s="169"/>
      <c r="AE228" s="169"/>
      <c r="AF228" s="169"/>
      <c r="AG228" s="169"/>
      <c r="AH228" s="169"/>
      <c r="AI228" s="169"/>
      <c r="AJ228" s="169"/>
      <c r="AK228" s="169"/>
      <c r="AL228" s="169"/>
      <c r="AM228" s="169"/>
      <c r="AN228" s="169"/>
      <c r="AO228" s="169"/>
    </row>
    <row r="229" spans="1:41" x14ac:dyDescent="0.2">
      <c r="A229" s="169"/>
      <c r="B229" s="169"/>
      <c r="C229" s="169"/>
      <c r="D229" s="169"/>
      <c r="E229" s="169"/>
      <c r="F229" s="169"/>
      <c r="G229" s="169"/>
      <c r="H229" s="169"/>
      <c r="I229" s="169"/>
      <c r="J229" s="169"/>
      <c r="K229" s="169"/>
      <c r="L229" s="169"/>
      <c r="M229" s="169"/>
      <c r="N229" s="169"/>
      <c r="O229" s="169"/>
      <c r="P229" s="169"/>
      <c r="Q229" s="169"/>
      <c r="R229" s="169"/>
      <c r="S229" s="169"/>
      <c r="T229" s="169"/>
      <c r="U229" s="169"/>
      <c r="V229" s="169"/>
      <c r="W229" s="169"/>
      <c r="X229" s="169"/>
      <c r="Y229" s="169"/>
      <c r="Z229" s="169"/>
      <c r="AA229" s="169"/>
      <c r="AB229" s="169"/>
      <c r="AC229" s="169"/>
      <c r="AD229" s="169"/>
      <c r="AE229" s="169"/>
      <c r="AF229" s="169"/>
      <c r="AG229" s="169"/>
      <c r="AH229" s="169"/>
      <c r="AI229" s="169"/>
      <c r="AJ229" s="169"/>
      <c r="AK229" s="169"/>
      <c r="AL229" s="169"/>
      <c r="AM229" s="169"/>
      <c r="AN229" s="169"/>
      <c r="AO229" s="169"/>
    </row>
    <row r="230" spans="1:41" x14ac:dyDescent="0.2">
      <c r="A230" s="169"/>
      <c r="B230" s="169"/>
      <c r="C230" s="169"/>
      <c r="D230" s="169"/>
      <c r="E230" s="169"/>
      <c r="F230" s="169"/>
      <c r="G230" s="169"/>
      <c r="H230" s="169"/>
      <c r="I230" s="169"/>
      <c r="J230" s="169"/>
      <c r="K230" s="169"/>
      <c r="L230" s="169"/>
      <c r="M230" s="169"/>
      <c r="N230" s="169"/>
      <c r="O230" s="169"/>
      <c r="P230" s="169"/>
      <c r="Q230" s="169"/>
      <c r="R230" s="169"/>
      <c r="S230" s="169"/>
      <c r="T230" s="169"/>
      <c r="U230" s="169"/>
      <c r="V230" s="169"/>
      <c r="W230" s="169"/>
      <c r="X230" s="169"/>
      <c r="Y230" s="169"/>
      <c r="Z230" s="169"/>
      <c r="AA230" s="169"/>
      <c r="AB230" s="169"/>
      <c r="AC230" s="169"/>
      <c r="AD230" s="169"/>
      <c r="AE230" s="169"/>
      <c r="AF230" s="169"/>
      <c r="AG230" s="169"/>
      <c r="AH230" s="169"/>
      <c r="AI230" s="169"/>
      <c r="AJ230" s="169"/>
      <c r="AK230" s="169"/>
      <c r="AL230" s="169"/>
      <c r="AM230" s="169"/>
      <c r="AN230" s="169"/>
      <c r="AO230" s="169"/>
    </row>
    <row r="231" spans="1:41" x14ac:dyDescent="0.2">
      <c r="A231" s="169"/>
      <c r="B231" s="169"/>
      <c r="C231" s="169"/>
      <c r="D231" s="169"/>
      <c r="E231" s="169"/>
      <c r="F231" s="169"/>
      <c r="G231" s="169"/>
      <c r="H231" s="169"/>
      <c r="I231" s="169"/>
      <c r="J231" s="169"/>
      <c r="K231" s="169"/>
      <c r="L231" s="169"/>
      <c r="M231" s="169"/>
      <c r="N231" s="169"/>
      <c r="O231" s="169"/>
      <c r="P231" s="169"/>
      <c r="Q231" s="169"/>
      <c r="R231" s="169"/>
      <c r="S231" s="169"/>
      <c r="T231" s="169"/>
      <c r="U231" s="169"/>
      <c r="V231" s="169"/>
      <c r="W231" s="169"/>
      <c r="X231" s="169"/>
      <c r="Y231" s="169"/>
      <c r="Z231" s="169"/>
      <c r="AA231" s="169"/>
      <c r="AB231" s="169"/>
      <c r="AC231" s="169"/>
      <c r="AD231" s="169"/>
      <c r="AE231" s="169"/>
      <c r="AF231" s="169"/>
      <c r="AG231" s="169"/>
      <c r="AH231" s="169"/>
      <c r="AI231" s="169"/>
      <c r="AJ231" s="169"/>
      <c r="AK231" s="169"/>
      <c r="AL231" s="169"/>
      <c r="AM231" s="169"/>
      <c r="AN231" s="169"/>
      <c r="AO231" s="169"/>
    </row>
    <row r="232" spans="1:41" x14ac:dyDescent="0.2">
      <c r="A232" s="169"/>
      <c r="B232" s="169"/>
      <c r="C232" s="169"/>
      <c r="D232" s="169"/>
      <c r="E232" s="169"/>
      <c r="F232" s="169"/>
      <c r="G232" s="169"/>
      <c r="H232" s="169"/>
      <c r="I232" s="169"/>
      <c r="J232" s="169"/>
      <c r="K232" s="169"/>
      <c r="L232" s="169"/>
      <c r="M232" s="169"/>
      <c r="N232" s="169"/>
      <c r="O232" s="169"/>
      <c r="P232" s="169"/>
      <c r="Q232" s="169"/>
      <c r="R232" s="169"/>
      <c r="S232" s="169"/>
      <c r="T232" s="169"/>
      <c r="U232" s="169"/>
      <c r="V232" s="169"/>
      <c r="W232" s="169"/>
      <c r="X232" s="169"/>
      <c r="Y232" s="169"/>
      <c r="Z232" s="169"/>
      <c r="AA232" s="169"/>
      <c r="AB232" s="169"/>
      <c r="AC232" s="169"/>
      <c r="AD232" s="169"/>
      <c r="AE232" s="169"/>
      <c r="AF232" s="169"/>
      <c r="AG232" s="169"/>
      <c r="AH232" s="169"/>
      <c r="AI232" s="169"/>
      <c r="AJ232" s="169"/>
      <c r="AK232" s="169"/>
      <c r="AL232" s="169"/>
      <c r="AM232" s="169"/>
      <c r="AN232" s="169"/>
      <c r="AO232" s="169"/>
    </row>
    <row r="233" spans="1:41" x14ac:dyDescent="0.2">
      <c r="A233" s="169"/>
      <c r="B233" s="169"/>
      <c r="C233" s="169"/>
      <c r="D233" s="169"/>
      <c r="E233" s="169"/>
      <c r="F233" s="169"/>
      <c r="G233" s="169"/>
      <c r="H233" s="169"/>
      <c r="I233" s="169"/>
      <c r="J233" s="169"/>
      <c r="K233" s="169"/>
      <c r="L233" s="169"/>
      <c r="M233" s="169"/>
      <c r="N233" s="169"/>
      <c r="O233" s="169"/>
      <c r="P233" s="169"/>
      <c r="Q233" s="169"/>
      <c r="R233" s="169"/>
      <c r="S233" s="169"/>
      <c r="T233" s="169"/>
      <c r="U233" s="169"/>
      <c r="V233" s="169"/>
      <c r="W233" s="169"/>
      <c r="X233" s="169"/>
      <c r="Y233" s="169"/>
      <c r="Z233" s="169"/>
      <c r="AA233" s="169"/>
      <c r="AB233" s="169"/>
      <c r="AC233" s="169"/>
      <c r="AD233" s="169"/>
      <c r="AE233" s="169"/>
      <c r="AF233" s="169"/>
      <c r="AG233" s="169"/>
      <c r="AH233" s="169"/>
      <c r="AI233" s="169"/>
      <c r="AJ233" s="169"/>
      <c r="AK233" s="169"/>
      <c r="AL233" s="169"/>
      <c r="AM233" s="169"/>
      <c r="AN233" s="169"/>
      <c r="AO233" s="169"/>
    </row>
    <row r="234" spans="1:41" x14ac:dyDescent="0.2">
      <c r="A234" s="169"/>
      <c r="B234" s="169"/>
      <c r="C234" s="169"/>
      <c r="D234" s="169"/>
      <c r="E234" s="169"/>
      <c r="F234" s="169"/>
      <c r="G234" s="169"/>
      <c r="H234" s="169"/>
      <c r="I234" s="169"/>
      <c r="J234" s="169"/>
      <c r="K234" s="169"/>
      <c r="L234" s="169"/>
      <c r="M234" s="169"/>
      <c r="N234" s="169"/>
      <c r="O234" s="169"/>
      <c r="P234" s="169"/>
      <c r="Q234" s="169"/>
      <c r="R234" s="169"/>
      <c r="S234" s="169"/>
      <c r="T234" s="169"/>
      <c r="U234" s="169"/>
      <c r="V234" s="169"/>
      <c r="W234" s="169"/>
      <c r="X234" s="169"/>
      <c r="Y234" s="169"/>
      <c r="Z234" s="169"/>
      <c r="AA234" s="169"/>
      <c r="AB234" s="169"/>
      <c r="AC234" s="169"/>
      <c r="AD234" s="169"/>
      <c r="AE234" s="169"/>
      <c r="AF234" s="169"/>
      <c r="AG234" s="169"/>
      <c r="AH234" s="169"/>
      <c r="AI234" s="169"/>
      <c r="AJ234" s="169"/>
      <c r="AK234" s="169"/>
      <c r="AL234" s="169"/>
      <c r="AM234" s="169"/>
      <c r="AN234" s="169"/>
      <c r="AO234" s="169"/>
    </row>
    <row r="235" spans="1:41" x14ac:dyDescent="0.2">
      <c r="A235" s="169"/>
      <c r="B235" s="169"/>
      <c r="C235" s="169"/>
      <c r="D235" s="169"/>
      <c r="E235" s="169"/>
      <c r="F235" s="169"/>
      <c r="G235" s="169"/>
      <c r="H235" s="169"/>
      <c r="I235" s="169"/>
      <c r="J235" s="169"/>
      <c r="K235" s="169"/>
      <c r="L235" s="169"/>
      <c r="M235" s="169"/>
      <c r="N235" s="169"/>
      <c r="O235" s="169"/>
      <c r="P235" s="169"/>
      <c r="Q235" s="169"/>
      <c r="R235" s="169"/>
      <c r="S235" s="169"/>
      <c r="T235" s="169"/>
      <c r="U235" s="169"/>
      <c r="V235" s="169"/>
      <c r="W235" s="169"/>
      <c r="X235" s="169"/>
      <c r="Y235" s="169"/>
      <c r="Z235" s="169"/>
      <c r="AA235" s="169"/>
      <c r="AB235" s="169"/>
      <c r="AC235" s="169"/>
      <c r="AD235" s="169"/>
      <c r="AE235" s="169"/>
      <c r="AF235" s="169"/>
      <c r="AG235" s="169"/>
      <c r="AH235" s="169"/>
      <c r="AI235" s="169"/>
      <c r="AJ235" s="169"/>
      <c r="AK235" s="169"/>
      <c r="AL235" s="169"/>
      <c r="AM235" s="169"/>
      <c r="AN235" s="169"/>
      <c r="AO235" s="169"/>
    </row>
    <row r="236" spans="1:41" x14ac:dyDescent="0.2">
      <c r="A236" s="169"/>
      <c r="B236" s="169"/>
      <c r="C236" s="169"/>
      <c r="D236" s="169"/>
      <c r="E236" s="169"/>
      <c r="F236" s="169"/>
      <c r="G236" s="169"/>
      <c r="H236" s="169"/>
      <c r="I236" s="169"/>
      <c r="J236" s="169"/>
      <c r="K236" s="169"/>
      <c r="L236" s="169"/>
      <c r="M236" s="169"/>
      <c r="N236" s="169"/>
      <c r="O236" s="169"/>
      <c r="P236" s="169"/>
      <c r="Q236" s="169"/>
      <c r="R236" s="169"/>
      <c r="S236" s="169"/>
      <c r="T236" s="169"/>
      <c r="U236" s="169"/>
      <c r="V236" s="169"/>
      <c r="W236" s="169"/>
      <c r="X236" s="169"/>
      <c r="Y236" s="169"/>
      <c r="Z236" s="169"/>
      <c r="AA236" s="169"/>
      <c r="AB236" s="169"/>
      <c r="AC236" s="169"/>
      <c r="AD236" s="169"/>
      <c r="AE236" s="169"/>
      <c r="AF236" s="169"/>
      <c r="AG236" s="169"/>
      <c r="AH236" s="169"/>
      <c r="AI236" s="169"/>
      <c r="AJ236" s="169"/>
      <c r="AK236" s="169"/>
      <c r="AL236" s="169"/>
      <c r="AM236" s="169"/>
      <c r="AN236" s="169"/>
      <c r="AO236" s="169"/>
    </row>
    <row r="237" spans="1:41" x14ac:dyDescent="0.2">
      <c r="A237" s="169"/>
      <c r="B237" s="169"/>
      <c r="C237" s="169"/>
      <c r="D237" s="169"/>
      <c r="E237" s="169"/>
      <c r="F237" s="169"/>
      <c r="G237" s="169"/>
      <c r="H237" s="169"/>
      <c r="I237" s="169"/>
      <c r="J237" s="169"/>
      <c r="K237" s="169"/>
      <c r="L237" s="169"/>
      <c r="M237" s="169"/>
      <c r="N237" s="169"/>
      <c r="O237" s="169"/>
      <c r="P237" s="169"/>
      <c r="Q237" s="169"/>
      <c r="R237" s="169"/>
      <c r="S237" s="169"/>
      <c r="T237" s="169"/>
      <c r="U237" s="169"/>
      <c r="V237" s="169"/>
      <c r="W237" s="169"/>
      <c r="X237" s="169"/>
      <c r="Y237" s="169"/>
      <c r="Z237" s="169"/>
      <c r="AA237" s="169"/>
      <c r="AB237" s="169"/>
      <c r="AC237" s="169"/>
      <c r="AD237" s="169"/>
      <c r="AE237" s="169"/>
      <c r="AF237" s="169"/>
      <c r="AG237" s="169"/>
      <c r="AH237" s="169"/>
      <c r="AI237" s="169"/>
      <c r="AJ237" s="169"/>
      <c r="AK237" s="169"/>
      <c r="AL237" s="169"/>
      <c r="AM237" s="169"/>
      <c r="AN237" s="169"/>
      <c r="AO237" s="169"/>
    </row>
    <row r="238" spans="1:41" x14ac:dyDescent="0.2">
      <c r="A238" s="169"/>
      <c r="B238" s="169"/>
      <c r="C238" s="169"/>
      <c r="D238" s="169"/>
      <c r="E238" s="169"/>
      <c r="F238" s="169"/>
      <c r="G238" s="169"/>
      <c r="H238" s="169"/>
      <c r="I238" s="169"/>
      <c r="J238" s="169"/>
      <c r="K238" s="169"/>
      <c r="L238" s="169"/>
      <c r="M238" s="169"/>
      <c r="N238" s="169"/>
      <c r="O238" s="169"/>
      <c r="P238" s="169"/>
      <c r="Q238" s="169"/>
      <c r="R238" s="169"/>
      <c r="S238" s="169"/>
      <c r="T238" s="169"/>
      <c r="U238" s="169"/>
      <c r="V238" s="169"/>
      <c r="W238" s="169"/>
      <c r="X238" s="169"/>
      <c r="Y238" s="169"/>
      <c r="Z238" s="169"/>
      <c r="AA238" s="169"/>
      <c r="AB238" s="169"/>
      <c r="AC238" s="169"/>
      <c r="AD238" s="169"/>
      <c r="AE238" s="169"/>
      <c r="AF238" s="169"/>
      <c r="AG238" s="169"/>
      <c r="AH238" s="169"/>
      <c r="AI238" s="169"/>
      <c r="AJ238" s="169"/>
      <c r="AK238" s="169"/>
      <c r="AL238" s="169"/>
      <c r="AM238" s="169"/>
      <c r="AN238" s="169"/>
      <c r="AO238" s="169"/>
    </row>
    <row r="239" spans="1:41" x14ac:dyDescent="0.2">
      <c r="A239" s="169"/>
      <c r="B239" s="169"/>
      <c r="C239" s="169"/>
      <c r="D239" s="169"/>
      <c r="E239" s="169"/>
      <c r="F239" s="169"/>
      <c r="G239" s="169"/>
      <c r="H239" s="169"/>
      <c r="I239" s="169"/>
      <c r="J239" s="169"/>
      <c r="K239" s="169"/>
      <c r="L239" s="169"/>
      <c r="M239" s="169"/>
      <c r="N239" s="169"/>
      <c r="O239" s="169"/>
      <c r="P239" s="169"/>
      <c r="Q239" s="169"/>
      <c r="R239" s="169"/>
      <c r="S239" s="169"/>
      <c r="T239" s="169"/>
      <c r="U239" s="169"/>
      <c r="V239" s="169"/>
      <c r="W239" s="169"/>
      <c r="X239" s="169"/>
      <c r="Y239" s="169"/>
      <c r="Z239" s="169"/>
      <c r="AA239" s="169"/>
      <c r="AB239" s="169"/>
      <c r="AC239" s="169"/>
      <c r="AD239" s="169"/>
      <c r="AE239" s="169"/>
      <c r="AF239" s="169"/>
      <c r="AG239" s="169"/>
      <c r="AH239" s="169"/>
      <c r="AI239" s="169"/>
      <c r="AJ239" s="169"/>
      <c r="AK239" s="169"/>
      <c r="AL239" s="169"/>
      <c r="AM239" s="169"/>
      <c r="AN239" s="169"/>
      <c r="AO239" s="169"/>
    </row>
    <row r="240" spans="1:41" x14ac:dyDescent="0.2">
      <c r="A240" s="169"/>
      <c r="B240" s="169"/>
      <c r="C240" s="169"/>
      <c r="D240" s="169"/>
      <c r="E240" s="169"/>
      <c r="F240" s="169"/>
      <c r="G240" s="169"/>
      <c r="H240" s="169"/>
      <c r="I240" s="169"/>
      <c r="J240" s="169"/>
      <c r="K240" s="169"/>
      <c r="L240" s="169"/>
      <c r="M240" s="169"/>
      <c r="N240" s="169"/>
      <c r="O240" s="169"/>
      <c r="P240" s="169"/>
      <c r="Q240" s="169"/>
      <c r="R240" s="169"/>
      <c r="S240" s="169"/>
      <c r="T240" s="169"/>
      <c r="U240" s="169"/>
      <c r="V240" s="169"/>
      <c r="W240" s="169"/>
      <c r="X240" s="169"/>
      <c r="Y240" s="169"/>
      <c r="Z240" s="169"/>
      <c r="AA240" s="169"/>
      <c r="AB240" s="169"/>
      <c r="AC240" s="169"/>
      <c r="AD240" s="169"/>
      <c r="AE240" s="169"/>
      <c r="AF240" s="169"/>
      <c r="AG240" s="169"/>
      <c r="AH240" s="169"/>
      <c r="AI240" s="169"/>
      <c r="AJ240" s="169"/>
      <c r="AK240" s="169"/>
      <c r="AL240" s="169"/>
      <c r="AM240" s="169"/>
      <c r="AN240" s="169"/>
      <c r="AO240" s="169"/>
    </row>
    <row r="241" spans="1:41" x14ac:dyDescent="0.2">
      <c r="A241" s="169"/>
      <c r="B241" s="169"/>
      <c r="C241" s="169"/>
      <c r="D241" s="169"/>
      <c r="E241" s="169"/>
      <c r="F241" s="169"/>
      <c r="G241" s="169"/>
      <c r="H241" s="169"/>
      <c r="I241" s="169"/>
      <c r="J241" s="169"/>
      <c r="K241" s="169"/>
      <c r="L241" s="169"/>
      <c r="M241" s="169"/>
      <c r="N241" s="169"/>
      <c r="O241" s="169"/>
      <c r="P241" s="169"/>
      <c r="Q241" s="169"/>
      <c r="R241" s="169"/>
      <c r="S241" s="169"/>
      <c r="T241" s="169"/>
      <c r="U241" s="169"/>
      <c r="V241" s="169"/>
      <c r="W241" s="169"/>
      <c r="X241" s="169"/>
      <c r="Y241" s="169"/>
      <c r="Z241" s="169"/>
      <c r="AA241" s="169"/>
      <c r="AB241" s="169"/>
      <c r="AC241" s="169"/>
      <c r="AD241" s="169"/>
      <c r="AE241" s="169"/>
      <c r="AF241" s="169"/>
      <c r="AG241" s="169"/>
      <c r="AH241" s="169"/>
      <c r="AI241" s="169"/>
      <c r="AJ241" s="169"/>
      <c r="AK241" s="169"/>
      <c r="AL241" s="169"/>
      <c r="AM241" s="169"/>
      <c r="AN241" s="169"/>
      <c r="AO241" s="169"/>
    </row>
    <row r="242" spans="1:41" x14ac:dyDescent="0.2">
      <c r="A242" s="169"/>
      <c r="B242" s="169"/>
      <c r="C242" s="169"/>
      <c r="D242" s="169"/>
      <c r="E242" s="169"/>
      <c r="F242" s="169"/>
      <c r="G242" s="169"/>
      <c r="H242" s="169"/>
      <c r="I242" s="169"/>
      <c r="J242" s="169"/>
      <c r="K242" s="169"/>
      <c r="L242" s="169"/>
      <c r="M242" s="169"/>
      <c r="N242" s="169"/>
      <c r="O242" s="169"/>
      <c r="P242" s="169"/>
      <c r="Q242" s="169"/>
      <c r="R242" s="169"/>
      <c r="S242" s="169"/>
      <c r="T242" s="169"/>
      <c r="U242" s="169"/>
      <c r="V242" s="169"/>
      <c r="W242" s="169"/>
      <c r="X242" s="169"/>
      <c r="Y242" s="169"/>
      <c r="Z242" s="169"/>
      <c r="AA242" s="169"/>
      <c r="AB242" s="169"/>
      <c r="AC242" s="169"/>
      <c r="AD242" s="169"/>
      <c r="AE242" s="169"/>
      <c r="AF242" s="169"/>
      <c r="AG242" s="169"/>
      <c r="AH242" s="169"/>
      <c r="AI242" s="169"/>
      <c r="AJ242" s="169"/>
      <c r="AK242" s="169"/>
      <c r="AL242" s="169"/>
      <c r="AM242" s="169"/>
      <c r="AN242" s="169"/>
      <c r="AO242" s="169"/>
    </row>
    <row r="243" spans="1:41" x14ac:dyDescent="0.2">
      <c r="A243" s="169"/>
      <c r="B243" s="169"/>
      <c r="C243" s="169"/>
      <c r="D243" s="169"/>
      <c r="E243" s="169"/>
      <c r="F243" s="169"/>
      <c r="G243" s="169"/>
      <c r="H243" s="169"/>
      <c r="I243" s="169"/>
      <c r="J243" s="169"/>
      <c r="K243" s="169"/>
      <c r="L243" s="169"/>
      <c r="M243" s="169"/>
      <c r="N243" s="169"/>
      <c r="O243" s="169"/>
      <c r="P243" s="169"/>
      <c r="Q243" s="169"/>
      <c r="R243" s="169"/>
      <c r="S243" s="169"/>
      <c r="T243" s="169"/>
      <c r="U243" s="169"/>
      <c r="V243" s="169"/>
      <c r="W243" s="169"/>
      <c r="X243" s="169"/>
      <c r="Y243" s="169"/>
      <c r="Z243" s="169"/>
      <c r="AA243" s="169"/>
      <c r="AB243" s="169"/>
      <c r="AC243" s="169"/>
      <c r="AD243" s="169"/>
      <c r="AE243" s="169"/>
      <c r="AF243" s="169"/>
      <c r="AG243" s="169"/>
      <c r="AH243" s="169"/>
      <c r="AI243" s="169"/>
      <c r="AJ243" s="169"/>
      <c r="AK243" s="169"/>
      <c r="AL243" s="169"/>
      <c r="AM243" s="169"/>
      <c r="AN243" s="169"/>
      <c r="AO243" s="169"/>
    </row>
    <row r="244" spans="1:41" x14ac:dyDescent="0.2">
      <c r="A244" s="169"/>
      <c r="B244" s="169"/>
      <c r="C244" s="169"/>
      <c r="D244" s="169"/>
      <c r="E244" s="169"/>
      <c r="F244" s="169"/>
      <c r="G244" s="169"/>
      <c r="H244" s="169"/>
      <c r="I244" s="169"/>
      <c r="J244" s="169"/>
      <c r="K244" s="169"/>
      <c r="L244" s="169"/>
      <c r="M244" s="169"/>
      <c r="N244" s="169"/>
      <c r="O244" s="169"/>
      <c r="P244" s="169"/>
      <c r="Q244" s="169"/>
      <c r="R244" s="169"/>
      <c r="S244" s="169"/>
      <c r="T244" s="169"/>
      <c r="U244" s="169"/>
      <c r="V244" s="169"/>
      <c r="W244" s="169"/>
      <c r="X244" s="169"/>
      <c r="Y244" s="169"/>
      <c r="Z244" s="169"/>
      <c r="AA244" s="169"/>
      <c r="AB244" s="169"/>
      <c r="AC244" s="169"/>
      <c r="AD244" s="169"/>
      <c r="AE244" s="169"/>
      <c r="AF244" s="169"/>
      <c r="AG244" s="169"/>
      <c r="AH244" s="169"/>
      <c r="AI244" s="169"/>
      <c r="AJ244" s="169"/>
      <c r="AK244" s="169"/>
      <c r="AL244" s="169"/>
      <c r="AM244" s="169"/>
      <c r="AN244" s="169"/>
      <c r="AO244" s="169"/>
    </row>
    <row r="245" spans="1:41" x14ac:dyDescent="0.2">
      <c r="A245" s="169"/>
      <c r="B245" s="169"/>
      <c r="C245" s="169"/>
      <c r="D245" s="169"/>
      <c r="E245" s="169"/>
      <c r="F245" s="169"/>
      <c r="G245" s="169"/>
      <c r="H245" s="169"/>
      <c r="I245" s="169"/>
      <c r="J245" s="169"/>
      <c r="K245" s="169"/>
      <c r="L245" s="169"/>
      <c r="M245" s="169"/>
      <c r="N245" s="169"/>
      <c r="O245" s="169"/>
      <c r="P245" s="169"/>
      <c r="Q245" s="169"/>
      <c r="R245" s="169"/>
      <c r="S245" s="169"/>
      <c r="T245" s="169"/>
      <c r="U245" s="169"/>
      <c r="V245" s="169"/>
      <c r="W245" s="169"/>
      <c r="X245" s="169"/>
      <c r="Y245" s="169"/>
      <c r="Z245" s="169"/>
      <c r="AA245" s="169"/>
      <c r="AB245" s="169"/>
      <c r="AC245" s="169"/>
      <c r="AD245" s="169"/>
      <c r="AE245" s="169"/>
      <c r="AF245" s="169"/>
      <c r="AG245" s="169"/>
      <c r="AH245" s="169"/>
      <c r="AI245" s="169"/>
      <c r="AJ245" s="169"/>
      <c r="AK245" s="169"/>
      <c r="AL245" s="169"/>
      <c r="AM245" s="169"/>
      <c r="AN245" s="169"/>
      <c r="AO245" s="169"/>
    </row>
    <row r="246" spans="1:41" x14ac:dyDescent="0.2">
      <c r="A246" s="169"/>
      <c r="B246" s="169"/>
      <c r="C246" s="169"/>
      <c r="D246" s="169"/>
      <c r="E246" s="169"/>
      <c r="F246" s="169"/>
      <c r="G246" s="169"/>
      <c r="H246" s="169"/>
      <c r="I246" s="169"/>
      <c r="J246" s="169"/>
      <c r="K246" s="169"/>
      <c r="L246" s="169"/>
      <c r="M246" s="169"/>
      <c r="N246" s="169"/>
      <c r="O246" s="169"/>
      <c r="P246" s="169"/>
      <c r="Q246" s="169"/>
      <c r="R246" s="169"/>
      <c r="S246" s="169"/>
      <c r="T246" s="169"/>
      <c r="U246" s="169"/>
      <c r="V246" s="169"/>
      <c r="W246" s="169"/>
      <c r="X246" s="169"/>
      <c r="Y246" s="169"/>
      <c r="Z246" s="169"/>
      <c r="AA246" s="169"/>
      <c r="AB246" s="169"/>
      <c r="AC246" s="169"/>
      <c r="AD246" s="169"/>
      <c r="AE246" s="169"/>
      <c r="AF246" s="169"/>
      <c r="AG246" s="169"/>
      <c r="AH246" s="169"/>
      <c r="AI246" s="169"/>
      <c r="AJ246" s="169"/>
      <c r="AK246" s="169"/>
      <c r="AL246" s="169"/>
      <c r="AM246" s="169"/>
      <c r="AN246" s="169"/>
      <c r="AO246" s="169"/>
    </row>
    <row r="247" spans="1:41" x14ac:dyDescent="0.2">
      <c r="A247" s="169"/>
      <c r="B247" s="169"/>
      <c r="C247" s="169"/>
      <c r="D247" s="169"/>
      <c r="E247" s="169"/>
      <c r="F247" s="169"/>
      <c r="G247" s="169"/>
      <c r="H247" s="169"/>
      <c r="I247" s="169"/>
      <c r="J247" s="169"/>
      <c r="K247" s="169"/>
      <c r="L247" s="169"/>
      <c r="M247" s="169"/>
      <c r="N247" s="169"/>
      <c r="O247" s="169"/>
      <c r="P247" s="169"/>
      <c r="Q247" s="169"/>
      <c r="R247" s="169"/>
      <c r="S247" s="169"/>
      <c r="T247" s="169"/>
      <c r="U247" s="169"/>
      <c r="V247" s="169"/>
      <c r="W247" s="169"/>
      <c r="X247" s="169"/>
      <c r="Y247" s="169"/>
      <c r="Z247" s="169"/>
      <c r="AA247" s="169"/>
      <c r="AB247" s="169"/>
      <c r="AC247" s="169"/>
      <c r="AD247" s="169"/>
      <c r="AE247" s="169"/>
      <c r="AF247" s="169"/>
      <c r="AG247" s="169"/>
      <c r="AH247" s="169"/>
      <c r="AI247" s="169"/>
      <c r="AJ247" s="169"/>
      <c r="AK247" s="169"/>
      <c r="AL247" s="169"/>
      <c r="AM247" s="169"/>
      <c r="AN247" s="169"/>
      <c r="AO247" s="169"/>
    </row>
    <row r="248" spans="1:41" x14ac:dyDescent="0.2">
      <c r="A248" s="169"/>
      <c r="B248" s="169"/>
      <c r="C248" s="169"/>
      <c r="D248" s="169"/>
      <c r="E248" s="169"/>
      <c r="F248" s="169"/>
      <c r="G248" s="169"/>
      <c r="H248" s="169"/>
      <c r="I248" s="169"/>
      <c r="J248" s="169"/>
      <c r="K248" s="169"/>
      <c r="L248" s="169"/>
      <c r="M248" s="169"/>
      <c r="N248" s="169"/>
      <c r="O248" s="169"/>
      <c r="P248" s="169"/>
      <c r="Q248" s="169"/>
      <c r="R248" s="169"/>
      <c r="S248" s="169"/>
      <c r="T248" s="169"/>
      <c r="U248" s="169"/>
      <c r="V248" s="169"/>
      <c r="W248" s="169"/>
      <c r="X248" s="169"/>
      <c r="Y248" s="169"/>
      <c r="Z248" s="169"/>
      <c r="AA248" s="169"/>
      <c r="AB248" s="169"/>
      <c r="AC248" s="169"/>
      <c r="AD248" s="169"/>
      <c r="AE248" s="169"/>
      <c r="AF248" s="169"/>
      <c r="AG248" s="169"/>
      <c r="AH248" s="169"/>
      <c r="AI248" s="169"/>
      <c r="AJ248" s="169"/>
      <c r="AK248" s="169"/>
      <c r="AL248" s="169"/>
      <c r="AM248" s="169"/>
      <c r="AN248" s="169"/>
      <c r="AO248" s="169"/>
    </row>
    <row r="249" spans="1:41" x14ac:dyDescent="0.2">
      <c r="A249" s="169"/>
      <c r="B249" s="169"/>
      <c r="C249" s="169"/>
      <c r="D249" s="169"/>
      <c r="E249" s="169"/>
      <c r="F249" s="169"/>
      <c r="G249" s="169"/>
      <c r="H249" s="169"/>
      <c r="I249" s="169"/>
      <c r="J249" s="169"/>
      <c r="K249" s="169"/>
      <c r="L249" s="169"/>
      <c r="M249" s="169"/>
      <c r="N249" s="169"/>
      <c r="O249" s="169"/>
      <c r="P249" s="169"/>
      <c r="Q249" s="169"/>
      <c r="R249" s="169"/>
      <c r="S249" s="169"/>
      <c r="T249" s="169"/>
      <c r="U249" s="169"/>
      <c r="V249" s="169"/>
      <c r="W249" s="169"/>
      <c r="X249" s="169"/>
      <c r="Y249" s="169"/>
      <c r="Z249" s="169"/>
      <c r="AA249" s="169"/>
      <c r="AB249" s="169"/>
      <c r="AC249" s="169"/>
      <c r="AD249" s="169"/>
      <c r="AE249" s="169"/>
      <c r="AF249" s="169"/>
      <c r="AG249" s="169"/>
      <c r="AH249" s="169"/>
      <c r="AI249" s="169"/>
      <c r="AJ249" s="169"/>
      <c r="AK249" s="169"/>
      <c r="AL249" s="169"/>
      <c r="AM249" s="169"/>
      <c r="AN249" s="169"/>
      <c r="AO249" s="169"/>
    </row>
    <row r="250" spans="1:41" x14ac:dyDescent="0.2">
      <c r="A250" s="169"/>
      <c r="B250" s="169"/>
      <c r="C250" s="169"/>
      <c r="D250" s="169"/>
      <c r="E250" s="169"/>
      <c r="F250" s="169"/>
      <c r="G250" s="169"/>
      <c r="H250" s="169"/>
      <c r="I250" s="169"/>
      <c r="J250" s="169"/>
      <c r="K250" s="169"/>
      <c r="L250" s="169"/>
      <c r="M250" s="169"/>
      <c r="N250" s="169"/>
      <c r="O250" s="169"/>
      <c r="P250" s="169"/>
      <c r="Q250" s="169"/>
      <c r="R250" s="169"/>
      <c r="S250" s="169"/>
      <c r="T250" s="169"/>
      <c r="U250" s="169"/>
      <c r="V250" s="169"/>
      <c r="W250" s="169"/>
      <c r="X250" s="169"/>
      <c r="Y250" s="169"/>
      <c r="Z250" s="169"/>
      <c r="AA250" s="169"/>
      <c r="AB250" s="169"/>
      <c r="AC250" s="169"/>
      <c r="AD250" s="169"/>
      <c r="AE250" s="169"/>
      <c r="AF250" s="169"/>
      <c r="AG250" s="169"/>
      <c r="AH250" s="169"/>
      <c r="AI250" s="169"/>
      <c r="AJ250" s="169"/>
      <c r="AK250" s="169"/>
      <c r="AL250" s="169"/>
      <c r="AM250" s="169"/>
      <c r="AN250" s="169"/>
      <c r="AO250" s="169"/>
    </row>
    <row r="251" spans="1:41" x14ac:dyDescent="0.2">
      <c r="A251" s="169"/>
      <c r="B251" s="169"/>
      <c r="C251" s="169"/>
      <c r="D251" s="169"/>
      <c r="E251" s="169"/>
      <c r="F251" s="169"/>
      <c r="G251" s="169"/>
      <c r="H251" s="169"/>
      <c r="I251" s="169"/>
      <c r="J251" s="169"/>
      <c r="K251" s="169"/>
      <c r="L251" s="169"/>
      <c r="M251" s="169"/>
      <c r="N251" s="169"/>
      <c r="O251" s="169"/>
      <c r="P251" s="169"/>
      <c r="Q251" s="169"/>
      <c r="R251" s="169"/>
      <c r="S251" s="169"/>
      <c r="T251" s="169"/>
      <c r="U251" s="169"/>
      <c r="V251" s="169"/>
      <c r="W251" s="169"/>
      <c r="X251" s="169"/>
      <c r="Y251" s="169"/>
      <c r="Z251" s="169"/>
      <c r="AA251" s="169"/>
      <c r="AB251" s="169"/>
      <c r="AC251" s="169"/>
      <c r="AD251" s="169"/>
      <c r="AE251" s="169"/>
      <c r="AF251" s="169"/>
      <c r="AG251" s="169"/>
      <c r="AH251" s="169"/>
      <c r="AI251" s="169"/>
      <c r="AJ251" s="169"/>
      <c r="AK251" s="169"/>
      <c r="AL251" s="169"/>
      <c r="AM251" s="169"/>
      <c r="AN251" s="169"/>
      <c r="AO251" s="169"/>
    </row>
    <row r="252" spans="1:41" x14ac:dyDescent="0.2">
      <c r="A252" s="169"/>
      <c r="B252" s="169"/>
      <c r="C252" s="169"/>
      <c r="D252" s="169"/>
      <c r="E252" s="169"/>
      <c r="F252" s="169"/>
      <c r="G252" s="169"/>
      <c r="H252" s="169"/>
      <c r="I252" s="169"/>
      <c r="J252" s="169"/>
      <c r="K252" s="169"/>
      <c r="L252" s="169"/>
      <c r="M252" s="169"/>
      <c r="N252" s="169"/>
      <c r="O252" s="169"/>
      <c r="P252" s="169"/>
      <c r="Q252" s="169"/>
      <c r="R252" s="169"/>
      <c r="S252" s="169"/>
      <c r="T252" s="169"/>
      <c r="U252" s="169"/>
      <c r="V252" s="169"/>
      <c r="W252" s="169"/>
      <c r="X252" s="169"/>
      <c r="Y252" s="169"/>
      <c r="Z252" s="169"/>
      <c r="AA252" s="169"/>
      <c r="AB252" s="169"/>
      <c r="AC252" s="169"/>
      <c r="AD252" s="169"/>
      <c r="AE252" s="169"/>
      <c r="AF252" s="169"/>
      <c r="AG252" s="169"/>
      <c r="AH252" s="169"/>
      <c r="AI252" s="169"/>
      <c r="AJ252" s="169"/>
      <c r="AK252" s="169"/>
      <c r="AL252" s="169"/>
      <c r="AM252" s="169"/>
      <c r="AN252" s="169"/>
      <c r="AO252" s="169"/>
    </row>
    <row r="253" spans="1:41" x14ac:dyDescent="0.2">
      <c r="A253" s="169"/>
      <c r="B253" s="169"/>
      <c r="C253" s="169"/>
      <c r="D253" s="169"/>
      <c r="E253" s="169"/>
      <c r="F253" s="169"/>
      <c r="G253" s="169"/>
      <c r="H253" s="169"/>
      <c r="I253" s="169"/>
      <c r="J253" s="169"/>
      <c r="K253" s="169"/>
      <c r="L253" s="169"/>
      <c r="M253" s="169"/>
      <c r="N253" s="169"/>
      <c r="O253" s="169"/>
      <c r="P253" s="169"/>
      <c r="Q253" s="169"/>
      <c r="R253" s="169"/>
      <c r="S253" s="169"/>
      <c r="T253" s="169"/>
      <c r="U253" s="169"/>
      <c r="V253" s="169"/>
      <c r="W253" s="169"/>
      <c r="X253" s="169"/>
      <c r="Y253" s="169"/>
      <c r="Z253" s="169"/>
      <c r="AA253" s="169"/>
      <c r="AB253" s="169"/>
      <c r="AC253" s="169"/>
      <c r="AD253" s="169"/>
      <c r="AE253" s="169"/>
      <c r="AF253" s="169"/>
      <c r="AG253" s="169"/>
      <c r="AH253" s="169"/>
      <c r="AI253" s="169"/>
      <c r="AJ253" s="169"/>
      <c r="AK253" s="169"/>
      <c r="AL253" s="169"/>
      <c r="AM253" s="169"/>
      <c r="AN253" s="169"/>
      <c r="AO253" s="169"/>
    </row>
    <row r="254" spans="1:41" x14ac:dyDescent="0.2">
      <c r="A254" s="169"/>
      <c r="B254" s="169"/>
      <c r="C254" s="169"/>
      <c r="D254" s="169"/>
      <c r="E254" s="169"/>
      <c r="F254" s="169"/>
      <c r="G254" s="169"/>
      <c r="H254" s="169"/>
      <c r="I254" s="169"/>
      <c r="J254" s="169"/>
      <c r="K254" s="169"/>
      <c r="L254" s="169"/>
      <c r="M254" s="169"/>
      <c r="N254" s="169"/>
      <c r="O254" s="169"/>
      <c r="P254" s="169"/>
      <c r="Q254" s="169"/>
      <c r="R254" s="169"/>
      <c r="S254" s="169"/>
      <c r="T254" s="169"/>
      <c r="U254" s="169"/>
      <c r="V254" s="169"/>
      <c r="W254" s="169"/>
      <c r="X254" s="169"/>
      <c r="Y254" s="169"/>
      <c r="Z254" s="169"/>
      <c r="AA254" s="169"/>
      <c r="AB254" s="169"/>
      <c r="AC254" s="169"/>
      <c r="AD254" s="169"/>
      <c r="AE254" s="169"/>
      <c r="AF254" s="169"/>
      <c r="AG254" s="169"/>
      <c r="AH254" s="169"/>
      <c r="AI254" s="169"/>
      <c r="AJ254" s="169"/>
      <c r="AK254" s="169"/>
      <c r="AL254" s="169"/>
      <c r="AM254" s="169"/>
      <c r="AN254" s="169"/>
      <c r="AO254" s="169"/>
    </row>
    <row r="255" spans="1:41" x14ac:dyDescent="0.2">
      <c r="A255" s="169"/>
      <c r="B255" s="169"/>
      <c r="C255" s="169"/>
      <c r="D255" s="169"/>
      <c r="E255" s="169"/>
      <c r="F255" s="169"/>
      <c r="G255" s="169"/>
      <c r="H255" s="169"/>
      <c r="I255" s="169"/>
      <c r="J255" s="169"/>
      <c r="K255" s="169"/>
      <c r="L255" s="169"/>
      <c r="M255" s="169"/>
      <c r="N255" s="169"/>
      <c r="O255" s="169"/>
      <c r="P255" s="169"/>
      <c r="Q255" s="169"/>
      <c r="R255" s="169"/>
      <c r="S255" s="169"/>
      <c r="T255" s="169"/>
      <c r="U255" s="169"/>
      <c r="V255" s="169"/>
      <c r="W255" s="169"/>
      <c r="X255" s="169"/>
      <c r="Y255" s="169"/>
      <c r="Z255" s="169"/>
      <c r="AA255" s="169"/>
      <c r="AB255" s="169"/>
      <c r="AC255" s="169"/>
      <c r="AD255" s="169"/>
      <c r="AE255" s="169"/>
      <c r="AF255" s="169"/>
      <c r="AG255" s="169"/>
      <c r="AH255" s="169"/>
      <c r="AI255" s="169"/>
      <c r="AJ255" s="169"/>
      <c r="AK255" s="169"/>
      <c r="AL255" s="169"/>
      <c r="AM255" s="169"/>
      <c r="AN255" s="169"/>
      <c r="AO255" s="169"/>
    </row>
    <row r="256" spans="1:41" x14ac:dyDescent="0.2">
      <c r="A256" s="169"/>
      <c r="B256" s="169"/>
      <c r="C256" s="169"/>
      <c r="D256" s="169"/>
      <c r="E256" s="169"/>
      <c r="F256" s="169"/>
      <c r="G256" s="169"/>
      <c r="H256" s="169"/>
      <c r="I256" s="169"/>
      <c r="J256" s="169"/>
      <c r="K256" s="169"/>
      <c r="L256" s="169"/>
      <c r="M256" s="169"/>
      <c r="N256" s="169"/>
      <c r="O256" s="169"/>
      <c r="P256" s="169"/>
      <c r="Q256" s="169"/>
      <c r="R256" s="169"/>
      <c r="S256" s="169"/>
      <c r="T256" s="169"/>
      <c r="U256" s="169"/>
      <c r="V256" s="169"/>
      <c r="W256" s="169"/>
      <c r="X256" s="169"/>
      <c r="Y256" s="169"/>
      <c r="Z256" s="169"/>
      <c r="AA256" s="169"/>
      <c r="AB256" s="169"/>
      <c r="AC256" s="169"/>
      <c r="AD256" s="169"/>
      <c r="AE256" s="169"/>
      <c r="AF256" s="169"/>
      <c r="AG256" s="169"/>
      <c r="AH256" s="169"/>
      <c r="AI256" s="169"/>
      <c r="AJ256" s="169"/>
      <c r="AK256" s="169"/>
      <c r="AL256" s="169"/>
      <c r="AM256" s="169"/>
      <c r="AN256" s="169"/>
      <c r="AO256" s="169"/>
    </row>
    <row r="257" spans="1:41" x14ac:dyDescent="0.2">
      <c r="A257" s="169"/>
      <c r="B257" s="169"/>
      <c r="C257" s="169"/>
      <c r="D257" s="169"/>
      <c r="E257" s="169"/>
      <c r="F257" s="169"/>
      <c r="G257" s="169"/>
      <c r="H257" s="169"/>
      <c r="I257" s="169"/>
      <c r="J257" s="169"/>
      <c r="K257" s="169"/>
      <c r="L257" s="169"/>
      <c r="M257" s="169"/>
      <c r="N257" s="169"/>
      <c r="O257" s="169"/>
      <c r="P257" s="169"/>
      <c r="Q257" s="169"/>
      <c r="R257" s="169"/>
      <c r="S257" s="169"/>
      <c r="T257" s="169"/>
      <c r="U257" s="169"/>
      <c r="V257" s="169"/>
      <c r="W257" s="169"/>
      <c r="X257" s="169"/>
      <c r="Y257" s="169"/>
      <c r="Z257" s="169"/>
      <c r="AA257" s="169"/>
      <c r="AB257" s="169"/>
      <c r="AC257" s="169"/>
      <c r="AD257" s="169"/>
      <c r="AE257" s="169"/>
      <c r="AF257" s="169"/>
      <c r="AG257" s="169"/>
      <c r="AH257" s="169"/>
      <c r="AI257" s="169"/>
      <c r="AJ257" s="169"/>
      <c r="AK257" s="169"/>
      <c r="AL257" s="169"/>
      <c r="AM257" s="169"/>
      <c r="AN257" s="169"/>
      <c r="AO257" s="169"/>
    </row>
    <row r="258" spans="1:41" x14ac:dyDescent="0.2">
      <c r="A258" s="169"/>
      <c r="B258" s="169"/>
      <c r="C258" s="169"/>
      <c r="D258" s="169"/>
      <c r="E258" s="169"/>
      <c r="F258" s="169"/>
      <c r="G258" s="169"/>
      <c r="H258" s="169"/>
      <c r="I258" s="169"/>
      <c r="J258" s="169"/>
      <c r="K258" s="169"/>
      <c r="L258" s="169"/>
      <c r="M258" s="169"/>
      <c r="N258" s="169"/>
      <c r="O258" s="169"/>
      <c r="P258" s="169"/>
      <c r="Q258" s="169"/>
      <c r="R258" s="169"/>
      <c r="S258" s="169"/>
      <c r="T258" s="169"/>
      <c r="U258" s="169"/>
      <c r="V258" s="169"/>
      <c r="W258" s="169"/>
      <c r="X258" s="169"/>
      <c r="Y258" s="169"/>
      <c r="Z258" s="169"/>
      <c r="AA258" s="169"/>
      <c r="AB258" s="169"/>
      <c r="AC258" s="169"/>
      <c r="AD258" s="169"/>
      <c r="AE258" s="169"/>
      <c r="AF258" s="169"/>
      <c r="AG258" s="169"/>
      <c r="AH258" s="169"/>
      <c r="AI258" s="169"/>
      <c r="AJ258" s="169"/>
      <c r="AK258" s="169"/>
      <c r="AL258" s="169"/>
      <c r="AM258" s="169"/>
      <c r="AN258" s="169"/>
      <c r="AO258" s="169"/>
    </row>
    <row r="259" spans="1:41" x14ac:dyDescent="0.2">
      <c r="A259" s="169"/>
      <c r="B259" s="169"/>
      <c r="C259" s="169"/>
      <c r="D259" s="169"/>
      <c r="E259" s="169"/>
      <c r="F259" s="169"/>
      <c r="G259" s="169"/>
      <c r="H259" s="169"/>
      <c r="I259" s="169"/>
      <c r="J259" s="169"/>
      <c r="K259" s="169"/>
      <c r="L259" s="169"/>
      <c r="M259" s="169"/>
      <c r="N259" s="169"/>
      <c r="O259" s="169"/>
      <c r="P259" s="169"/>
      <c r="Q259" s="169"/>
      <c r="R259" s="169"/>
      <c r="S259" s="169"/>
      <c r="T259" s="169"/>
      <c r="U259" s="169"/>
      <c r="V259" s="169"/>
      <c r="W259" s="169"/>
      <c r="X259" s="169"/>
      <c r="Y259" s="169"/>
      <c r="Z259" s="169"/>
      <c r="AA259" s="169"/>
      <c r="AB259" s="169"/>
      <c r="AC259" s="169"/>
      <c r="AD259" s="169"/>
      <c r="AE259" s="169"/>
      <c r="AF259" s="169"/>
      <c r="AG259" s="169"/>
      <c r="AH259" s="169"/>
      <c r="AI259" s="169"/>
      <c r="AJ259" s="169"/>
      <c r="AK259" s="169"/>
      <c r="AL259" s="169"/>
      <c r="AM259" s="169"/>
      <c r="AN259" s="169"/>
      <c r="AO259" s="169"/>
    </row>
    <row r="260" spans="1:41" x14ac:dyDescent="0.2">
      <c r="A260" s="169"/>
      <c r="B260" s="169"/>
      <c r="C260" s="169"/>
      <c r="D260" s="169"/>
      <c r="E260" s="169"/>
      <c r="F260" s="169"/>
      <c r="G260" s="169"/>
      <c r="H260" s="169"/>
      <c r="I260" s="169"/>
      <c r="J260" s="169"/>
      <c r="K260" s="169"/>
      <c r="L260" s="169"/>
      <c r="M260" s="169"/>
      <c r="N260" s="169"/>
      <c r="O260" s="169"/>
      <c r="P260" s="169"/>
      <c r="Q260" s="169"/>
      <c r="R260" s="169"/>
      <c r="S260" s="169"/>
      <c r="T260" s="169"/>
      <c r="U260" s="169"/>
      <c r="V260" s="169"/>
      <c r="W260" s="169"/>
      <c r="X260" s="169"/>
      <c r="Y260" s="169"/>
      <c r="Z260" s="169"/>
      <c r="AA260" s="169"/>
      <c r="AB260" s="169"/>
      <c r="AC260" s="169"/>
      <c r="AD260" s="169"/>
      <c r="AE260" s="169"/>
      <c r="AF260" s="169"/>
      <c r="AG260" s="169"/>
      <c r="AH260" s="169"/>
      <c r="AI260" s="169"/>
      <c r="AJ260" s="169"/>
      <c r="AK260" s="169"/>
      <c r="AL260" s="169"/>
      <c r="AM260" s="169"/>
      <c r="AN260" s="169"/>
      <c r="AO260" s="169"/>
    </row>
    <row r="261" spans="1:41" x14ac:dyDescent="0.2">
      <c r="A261" s="169"/>
      <c r="B261" s="169"/>
      <c r="C261" s="169"/>
      <c r="D261" s="169"/>
      <c r="E261" s="169"/>
      <c r="F261" s="169"/>
      <c r="G261" s="169"/>
      <c r="H261" s="169"/>
      <c r="I261" s="169"/>
      <c r="J261" s="169"/>
      <c r="K261" s="169"/>
      <c r="L261" s="169"/>
      <c r="M261" s="169"/>
      <c r="N261" s="169"/>
      <c r="O261" s="169"/>
      <c r="P261" s="169"/>
      <c r="Q261" s="169"/>
      <c r="R261" s="169"/>
      <c r="S261" s="169"/>
      <c r="T261" s="169"/>
      <c r="U261" s="169"/>
      <c r="V261" s="169"/>
      <c r="W261" s="169"/>
      <c r="X261" s="169"/>
      <c r="Y261" s="169"/>
      <c r="Z261" s="169"/>
      <c r="AA261" s="169"/>
      <c r="AB261" s="169"/>
      <c r="AC261" s="169"/>
      <c r="AD261" s="169"/>
      <c r="AE261" s="169"/>
      <c r="AF261" s="169"/>
      <c r="AG261" s="169"/>
      <c r="AH261" s="169"/>
      <c r="AI261" s="169"/>
      <c r="AJ261" s="169"/>
      <c r="AK261" s="169"/>
      <c r="AL261" s="169"/>
      <c r="AM261" s="169"/>
      <c r="AN261" s="169"/>
      <c r="AO261" s="169"/>
    </row>
    <row r="262" spans="1:41" x14ac:dyDescent="0.2">
      <c r="A262" s="169"/>
      <c r="B262" s="169"/>
      <c r="C262" s="169"/>
      <c r="D262" s="169"/>
      <c r="E262" s="169"/>
      <c r="F262" s="169"/>
      <c r="G262" s="169"/>
      <c r="H262" s="169"/>
      <c r="I262" s="169"/>
      <c r="J262" s="169"/>
      <c r="K262" s="169"/>
      <c r="L262" s="169"/>
      <c r="M262" s="169"/>
      <c r="N262" s="169"/>
      <c r="O262" s="169"/>
      <c r="P262" s="169"/>
      <c r="Q262" s="169"/>
      <c r="R262" s="169"/>
      <c r="S262" s="169"/>
      <c r="T262" s="169"/>
      <c r="U262" s="169"/>
      <c r="V262" s="169"/>
      <c r="W262" s="169"/>
      <c r="X262" s="169"/>
      <c r="Y262" s="169"/>
      <c r="Z262" s="169"/>
      <c r="AA262" s="169"/>
      <c r="AB262" s="169"/>
      <c r="AC262" s="169"/>
      <c r="AD262" s="169"/>
      <c r="AE262" s="169"/>
      <c r="AF262" s="169"/>
      <c r="AG262" s="169"/>
      <c r="AH262" s="169"/>
      <c r="AI262" s="169"/>
      <c r="AJ262" s="169"/>
      <c r="AK262" s="169"/>
      <c r="AL262" s="169"/>
      <c r="AM262" s="169"/>
      <c r="AN262" s="169"/>
      <c r="AO262" s="169"/>
    </row>
    <row r="263" spans="1:41" x14ac:dyDescent="0.2">
      <c r="A263" s="169"/>
      <c r="B263" s="169"/>
      <c r="C263" s="169"/>
      <c r="D263" s="169"/>
      <c r="E263" s="169"/>
      <c r="F263" s="169"/>
      <c r="G263" s="169"/>
      <c r="H263" s="169"/>
      <c r="I263" s="169"/>
      <c r="J263" s="169"/>
      <c r="K263" s="169"/>
      <c r="L263" s="169"/>
      <c r="M263" s="169"/>
      <c r="N263" s="169"/>
      <c r="O263" s="169"/>
      <c r="P263" s="169"/>
      <c r="Q263" s="169"/>
      <c r="R263" s="169"/>
      <c r="S263" s="169"/>
      <c r="T263" s="169"/>
      <c r="U263" s="169"/>
      <c r="V263" s="169"/>
      <c r="W263" s="169"/>
      <c r="X263" s="169"/>
      <c r="Y263" s="169"/>
      <c r="Z263" s="169"/>
      <c r="AA263" s="169"/>
      <c r="AB263" s="169"/>
      <c r="AC263" s="169"/>
      <c r="AD263" s="169"/>
      <c r="AE263" s="169"/>
      <c r="AF263" s="169"/>
      <c r="AG263" s="169"/>
      <c r="AH263" s="169"/>
      <c r="AI263" s="169"/>
      <c r="AJ263" s="169"/>
      <c r="AK263" s="169"/>
      <c r="AL263" s="169"/>
      <c r="AM263" s="169"/>
      <c r="AN263" s="169"/>
      <c r="AO263" s="169"/>
    </row>
    <row r="264" spans="1:41" x14ac:dyDescent="0.2">
      <c r="A264" s="169"/>
      <c r="B264" s="169"/>
      <c r="C264" s="169"/>
      <c r="D264" s="169"/>
      <c r="E264" s="169"/>
      <c r="F264" s="169"/>
      <c r="G264" s="169"/>
      <c r="H264" s="169"/>
      <c r="I264" s="169"/>
      <c r="J264" s="169"/>
      <c r="K264" s="169"/>
      <c r="L264" s="169"/>
      <c r="M264" s="169"/>
      <c r="N264" s="169"/>
      <c r="O264" s="169"/>
      <c r="P264" s="169"/>
      <c r="Q264" s="169"/>
      <c r="R264" s="169"/>
      <c r="S264" s="169"/>
      <c r="T264" s="169"/>
      <c r="U264" s="169"/>
      <c r="V264" s="169"/>
      <c r="W264" s="169"/>
      <c r="X264" s="169"/>
      <c r="Y264" s="169"/>
      <c r="Z264" s="169"/>
      <c r="AA264" s="169"/>
      <c r="AB264" s="169"/>
      <c r="AC264" s="169"/>
      <c r="AD264" s="169"/>
      <c r="AE264" s="169"/>
      <c r="AF264" s="169"/>
      <c r="AG264" s="169"/>
      <c r="AH264" s="169"/>
      <c r="AI264" s="169"/>
      <c r="AJ264" s="169"/>
      <c r="AK264" s="169"/>
      <c r="AL264" s="169"/>
      <c r="AM264" s="169"/>
      <c r="AN264" s="169"/>
      <c r="AO264" s="169"/>
    </row>
    <row r="265" spans="1:41" x14ac:dyDescent="0.2">
      <c r="A265" s="169"/>
      <c r="B265" s="169"/>
      <c r="C265" s="169"/>
      <c r="D265" s="169"/>
      <c r="E265" s="169"/>
      <c r="F265" s="169"/>
      <c r="G265" s="169"/>
      <c r="H265" s="169"/>
      <c r="I265" s="169"/>
      <c r="J265" s="169"/>
      <c r="K265" s="169"/>
      <c r="L265" s="169"/>
      <c r="M265" s="169"/>
      <c r="N265" s="169"/>
      <c r="O265" s="169"/>
      <c r="P265" s="169"/>
      <c r="Q265" s="169"/>
      <c r="R265" s="169"/>
      <c r="S265" s="169"/>
      <c r="T265" s="169"/>
      <c r="U265" s="169"/>
      <c r="V265" s="169"/>
      <c r="W265" s="169"/>
      <c r="X265" s="169"/>
      <c r="Y265" s="169"/>
      <c r="Z265" s="169"/>
      <c r="AA265" s="169"/>
      <c r="AB265" s="169"/>
      <c r="AC265" s="169"/>
      <c r="AD265" s="169"/>
      <c r="AE265" s="169"/>
      <c r="AF265" s="169"/>
      <c r="AG265" s="169"/>
      <c r="AH265" s="169"/>
      <c r="AI265" s="169"/>
      <c r="AJ265" s="169"/>
      <c r="AK265" s="169"/>
      <c r="AL265" s="169"/>
      <c r="AM265" s="169"/>
      <c r="AN265" s="169"/>
      <c r="AO265" s="169"/>
    </row>
    <row r="266" spans="1:41" x14ac:dyDescent="0.2">
      <c r="A266" s="169"/>
      <c r="B266" s="169"/>
      <c r="C266" s="169"/>
      <c r="D266" s="169"/>
      <c r="E266" s="169"/>
      <c r="F266" s="169"/>
      <c r="G266" s="169"/>
      <c r="H266" s="169"/>
      <c r="I266" s="169"/>
      <c r="J266" s="169"/>
      <c r="K266" s="169"/>
      <c r="L266" s="169"/>
      <c r="M266" s="169"/>
      <c r="N266" s="169"/>
      <c r="O266" s="169"/>
      <c r="P266" s="169"/>
      <c r="Q266" s="169"/>
      <c r="R266" s="169"/>
      <c r="S266" s="169"/>
      <c r="T266" s="169"/>
      <c r="U266" s="169"/>
      <c r="V266" s="169"/>
      <c r="W266" s="169"/>
      <c r="X266" s="169"/>
      <c r="Y266" s="169"/>
      <c r="Z266" s="169"/>
      <c r="AA266" s="169"/>
      <c r="AB266" s="169"/>
      <c r="AC266" s="169"/>
      <c r="AD266" s="169"/>
      <c r="AE266" s="169"/>
      <c r="AF266" s="169"/>
      <c r="AG266" s="169"/>
      <c r="AH266" s="169"/>
      <c r="AI266" s="169"/>
      <c r="AJ266" s="169"/>
      <c r="AK266" s="169"/>
      <c r="AL266" s="169"/>
      <c r="AM266" s="169"/>
      <c r="AN266" s="169"/>
      <c r="AO266" s="169"/>
    </row>
    <row r="267" spans="1:41" x14ac:dyDescent="0.2">
      <c r="A267" s="169"/>
      <c r="B267" s="169"/>
      <c r="C267" s="169"/>
      <c r="D267" s="169"/>
      <c r="E267" s="169"/>
      <c r="F267" s="169"/>
      <c r="G267" s="169"/>
      <c r="H267" s="169"/>
      <c r="I267" s="169"/>
      <c r="J267" s="169"/>
      <c r="K267" s="169"/>
      <c r="L267" s="169"/>
      <c r="M267" s="169"/>
      <c r="N267" s="169"/>
      <c r="O267" s="169"/>
      <c r="P267" s="169"/>
      <c r="Q267" s="169"/>
      <c r="R267" s="169"/>
      <c r="S267" s="169"/>
      <c r="T267" s="169"/>
      <c r="U267" s="169"/>
      <c r="V267" s="169"/>
      <c r="W267" s="169"/>
      <c r="X267" s="169"/>
      <c r="Y267" s="169"/>
      <c r="Z267" s="169"/>
      <c r="AA267" s="169"/>
      <c r="AB267" s="169"/>
      <c r="AC267" s="169"/>
      <c r="AD267" s="169"/>
      <c r="AE267" s="169"/>
      <c r="AF267" s="169"/>
      <c r="AG267" s="169"/>
      <c r="AH267" s="169"/>
      <c r="AI267" s="169"/>
      <c r="AJ267" s="169"/>
      <c r="AK267" s="169"/>
      <c r="AL267" s="169"/>
      <c r="AM267" s="169"/>
      <c r="AN267" s="169"/>
      <c r="AO267" s="169"/>
    </row>
    <row r="268" spans="1:41" x14ac:dyDescent="0.2">
      <c r="A268" s="169"/>
      <c r="B268" s="169"/>
      <c r="C268" s="169"/>
      <c r="D268" s="169"/>
      <c r="E268" s="169"/>
      <c r="F268" s="169"/>
      <c r="G268" s="169"/>
      <c r="H268" s="169"/>
      <c r="I268" s="169"/>
      <c r="J268" s="169"/>
      <c r="K268" s="169"/>
      <c r="L268" s="169"/>
      <c r="M268" s="169"/>
      <c r="N268" s="169"/>
      <c r="O268" s="169"/>
      <c r="P268" s="169"/>
      <c r="Q268" s="169"/>
      <c r="R268" s="169"/>
      <c r="S268" s="169"/>
      <c r="T268" s="169"/>
      <c r="U268" s="169"/>
      <c r="V268" s="169"/>
      <c r="W268" s="169"/>
      <c r="X268" s="169"/>
      <c r="Y268" s="169"/>
      <c r="Z268" s="169"/>
      <c r="AA268" s="169"/>
      <c r="AB268" s="169"/>
      <c r="AC268" s="169"/>
      <c r="AD268" s="169"/>
      <c r="AE268" s="169"/>
      <c r="AF268" s="169"/>
      <c r="AG268" s="169"/>
      <c r="AH268" s="169"/>
      <c r="AI268" s="169"/>
      <c r="AJ268" s="169"/>
      <c r="AK268" s="169"/>
      <c r="AL268" s="169"/>
      <c r="AM268" s="169"/>
      <c r="AN268" s="169"/>
      <c r="AO268" s="169"/>
    </row>
    <row r="269" spans="1:41" x14ac:dyDescent="0.2">
      <c r="A269" s="169"/>
      <c r="B269" s="169"/>
      <c r="C269" s="169"/>
      <c r="D269" s="169"/>
      <c r="E269" s="169"/>
      <c r="F269" s="169"/>
      <c r="G269" s="169"/>
      <c r="H269" s="169"/>
      <c r="I269" s="169"/>
      <c r="J269" s="169"/>
      <c r="K269" s="169"/>
      <c r="L269" s="169"/>
      <c r="M269" s="169"/>
      <c r="N269" s="169"/>
      <c r="O269" s="169"/>
      <c r="P269" s="169"/>
      <c r="Q269" s="169"/>
      <c r="R269" s="169"/>
      <c r="S269" s="169"/>
      <c r="T269" s="169"/>
      <c r="U269" s="169"/>
      <c r="V269" s="169"/>
      <c r="W269" s="169"/>
      <c r="X269" s="169"/>
      <c r="Y269" s="169"/>
      <c r="Z269" s="169"/>
      <c r="AA269" s="169"/>
      <c r="AB269" s="169"/>
      <c r="AC269" s="169"/>
      <c r="AD269" s="169"/>
      <c r="AE269" s="169"/>
      <c r="AF269" s="169"/>
      <c r="AG269" s="169"/>
      <c r="AH269" s="169"/>
      <c r="AI269" s="169"/>
      <c r="AJ269" s="169"/>
      <c r="AK269" s="169"/>
      <c r="AL269" s="169"/>
      <c r="AM269" s="169"/>
      <c r="AN269" s="169"/>
      <c r="AO269" s="169"/>
    </row>
    <row r="270" spans="1:41" x14ac:dyDescent="0.2">
      <c r="A270" s="169"/>
      <c r="B270" s="169"/>
      <c r="C270" s="169"/>
      <c r="D270" s="169"/>
      <c r="E270" s="169"/>
      <c r="F270" s="169"/>
      <c r="G270" s="169"/>
      <c r="H270" s="169"/>
      <c r="I270" s="169"/>
      <c r="J270" s="169"/>
      <c r="K270" s="169"/>
      <c r="L270" s="169"/>
      <c r="M270" s="169"/>
      <c r="N270" s="169"/>
      <c r="O270" s="169"/>
      <c r="P270" s="169"/>
      <c r="Q270" s="169"/>
      <c r="R270" s="169"/>
      <c r="S270" s="169"/>
      <c r="T270" s="169"/>
      <c r="U270" s="169"/>
      <c r="V270" s="169"/>
      <c r="W270" s="169"/>
      <c r="X270" s="169"/>
      <c r="Y270" s="169"/>
      <c r="Z270" s="169"/>
      <c r="AA270" s="169"/>
      <c r="AB270" s="169"/>
      <c r="AC270" s="169"/>
      <c r="AD270" s="169"/>
      <c r="AE270" s="169"/>
      <c r="AF270" s="169"/>
      <c r="AG270" s="169"/>
      <c r="AH270" s="169"/>
      <c r="AI270" s="169"/>
      <c r="AJ270" s="169"/>
      <c r="AK270" s="169"/>
      <c r="AL270" s="169"/>
      <c r="AM270" s="169"/>
      <c r="AN270" s="169"/>
      <c r="AO270" s="169"/>
    </row>
    <row r="271" spans="1:41" x14ac:dyDescent="0.2">
      <c r="A271" s="169"/>
      <c r="B271" s="169"/>
      <c r="C271" s="169"/>
      <c r="D271" s="169"/>
      <c r="E271" s="169"/>
      <c r="F271" s="169"/>
      <c r="G271" s="169"/>
      <c r="H271" s="169"/>
      <c r="I271" s="169"/>
      <c r="J271" s="169"/>
      <c r="K271" s="169"/>
      <c r="L271" s="169"/>
      <c r="M271" s="169"/>
      <c r="N271" s="169"/>
      <c r="O271" s="169"/>
      <c r="P271" s="169"/>
      <c r="Q271" s="169"/>
      <c r="R271" s="169"/>
      <c r="S271" s="169"/>
      <c r="T271" s="169"/>
      <c r="U271" s="169"/>
      <c r="V271" s="169"/>
      <c r="W271" s="169"/>
      <c r="X271" s="169"/>
      <c r="Y271" s="169"/>
      <c r="Z271" s="169"/>
      <c r="AA271" s="169"/>
      <c r="AB271" s="169"/>
      <c r="AC271" s="169"/>
      <c r="AD271" s="169"/>
      <c r="AE271" s="169"/>
      <c r="AF271" s="169"/>
      <c r="AG271" s="169"/>
      <c r="AH271" s="169"/>
      <c r="AI271" s="169"/>
      <c r="AJ271" s="169"/>
      <c r="AK271" s="169"/>
      <c r="AL271" s="169"/>
      <c r="AM271" s="169"/>
      <c r="AN271" s="169"/>
      <c r="AO271" s="169"/>
    </row>
    <row r="272" spans="1:41" x14ac:dyDescent="0.2">
      <c r="A272" s="169"/>
      <c r="B272" s="169"/>
      <c r="C272" s="169"/>
      <c r="D272" s="169"/>
      <c r="E272" s="169"/>
      <c r="F272" s="169"/>
      <c r="G272" s="169"/>
      <c r="H272" s="169"/>
      <c r="I272" s="169"/>
      <c r="J272" s="169"/>
      <c r="K272" s="169"/>
      <c r="L272" s="169"/>
      <c r="M272" s="169"/>
      <c r="N272" s="169"/>
      <c r="O272" s="169"/>
      <c r="P272" s="169"/>
      <c r="Q272" s="169"/>
      <c r="R272" s="169"/>
      <c r="S272" s="169"/>
      <c r="T272" s="169"/>
      <c r="U272" s="169"/>
      <c r="V272" s="169"/>
      <c r="W272" s="169"/>
      <c r="X272" s="169"/>
      <c r="Y272" s="169"/>
      <c r="Z272" s="169"/>
      <c r="AA272" s="169"/>
      <c r="AB272" s="169"/>
      <c r="AC272" s="169"/>
      <c r="AD272" s="169"/>
      <c r="AE272" s="169"/>
      <c r="AF272" s="169"/>
      <c r="AG272" s="169"/>
      <c r="AH272" s="169"/>
      <c r="AI272" s="169"/>
      <c r="AJ272" s="169"/>
      <c r="AK272" s="169"/>
      <c r="AL272" s="169"/>
      <c r="AM272" s="169"/>
      <c r="AN272" s="169"/>
      <c r="AO272" s="169"/>
    </row>
    <row r="273" spans="1:41" x14ac:dyDescent="0.2">
      <c r="A273" s="169"/>
      <c r="B273" s="169"/>
      <c r="C273" s="169"/>
      <c r="D273" s="169"/>
      <c r="E273" s="169"/>
      <c r="F273" s="169"/>
      <c r="G273" s="169"/>
      <c r="H273" s="169"/>
      <c r="I273" s="169"/>
      <c r="J273" s="169"/>
      <c r="K273" s="169"/>
      <c r="L273" s="169"/>
      <c r="M273" s="169"/>
      <c r="N273" s="169"/>
      <c r="O273" s="169"/>
      <c r="P273" s="169"/>
      <c r="Q273" s="169"/>
      <c r="R273" s="169"/>
      <c r="S273" s="169"/>
      <c r="T273" s="169"/>
      <c r="U273" s="169"/>
      <c r="V273" s="169"/>
      <c r="W273" s="169"/>
      <c r="X273" s="169"/>
      <c r="Y273" s="169"/>
      <c r="Z273" s="169"/>
      <c r="AA273" s="169"/>
      <c r="AB273" s="169"/>
      <c r="AC273" s="169"/>
      <c r="AD273" s="169"/>
      <c r="AE273" s="169"/>
      <c r="AF273" s="169"/>
      <c r="AG273" s="169"/>
      <c r="AH273" s="169"/>
      <c r="AI273" s="169"/>
      <c r="AJ273" s="169"/>
      <c r="AK273" s="169"/>
      <c r="AL273" s="169"/>
      <c r="AM273" s="169"/>
      <c r="AN273" s="169"/>
      <c r="AO273" s="169"/>
    </row>
    <row r="274" spans="1:41" x14ac:dyDescent="0.2">
      <c r="A274" s="169"/>
      <c r="B274" s="169"/>
      <c r="C274" s="169"/>
      <c r="D274" s="169"/>
      <c r="E274" s="169"/>
      <c r="F274" s="169"/>
      <c r="G274" s="169"/>
      <c r="H274" s="169"/>
      <c r="I274" s="169"/>
      <c r="J274" s="169"/>
      <c r="K274" s="169"/>
      <c r="L274" s="169"/>
      <c r="M274" s="169"/>
      <c r="N274" s="169"/>
      <c r="O274" s="169"/>
      <c r="P274" s="169"/>
      <c r="Q274" s="169"/>
      <c r="R274" s="169"/>
      <c r="S274" s="169"/>
      <c r="T274" s="169"/>
      <c r="U274" s="169"/>
      <c r="V274" s="169"/>
      <c r="W274" s="169"/>
      <c r="X274" s="169"/>
      <c r="Y274" s="169"/>
      <c r="Z274" s="169"/>
      <c r="AA274" s="169"/>
      <c r="AB274" s="169"/>
      <c r="AC274" s="169"/>
      <c r="AD274" s="169"/>
      <c r="AE274" s="169"/>
      <c r="AF274" s="169"/>
      <c r="AG274" s="169"/>
      <c r="AH274" s="169"/>
      <c r="AI274" s="169"/>
      <c r="AJ274" s="169"/>
      <c r="AK274" s="169"/>
      <c r="AL274" s="169"/>
      <c r="AM274" s="169"/>
      <c r="AN274" s="169"/>
      <c r="AO274" s="169"/>
    </row>
    <row r="275" spans="1:41" x14ac:dyDescent="0.2">
      <c r="A275" s="169"/>
      <c r="B275" s="169"/>
      <c r="C275" s="169"/>
      <c r="D275" s="169"/>
      <c r="E275" s="169"/>
      <c r="F275" s="169"/>
      <c r="G275" s="169"/>
      <c r="H275" s="169"/>
      <c r="I275" s="169"/>
      <c r="J275" s="169"/>
      <c r="K275" s="169"/>
      <c r="L275" s="169"/>
      <c r="M275" s="169"/>
      <c r="N275" s="169"/>
      <c r="O275" s="169"/>
      <c r="P275" s="169"/>
      <c r="Q275" s="169"/>
      <c r="R275" s="169"/>
      <c r="S275" s="169"/>
      <c r="T275" s="169"/>
      <c r="U275" s="169"/>
      <c r="V275" s="169"/>
      <c r="W275" s="169"/>
      <c r="X275" s="169"/>
      <c r="Y275" s="169"/>
      <c r="Z275" s="169"/>
      <c r="AA275" s="169"/>
      <c r="AB275" s="169"/>
      <c r="AC275" s="169"/>
      <c r="AD275" s="169"/>
      <c r="AE275" s="169"/>
      <c r="AF275" s="169"/>
      <c r="AG275" s="169"/>
      <c r="AH275" s="169"/>
      <c r="AI275" s="169"/>
      <c r="AJ275" s="169"/>
      <c r="AK275" s="169"/>
      <c r="AL275" s="169"/>
      <c r="AM275" s="169"/>
      <c r="AN275" s="169"/>
      <c r="AO275" s="169"/>
    </row>
    <row r="276" spans="1:41" x14ac:dyDescent="0.2">
      <c r="A276" s="169"/>
      <c r="B276" s="169"/>
      <c r="C276" s="169"/>
      <c r="D276" s="169"/>
      <c r="E276" s="169"/>
      <c r="F276" s="169"/>
      <c r="G276" s="169"/>
      <c r="H276" s="169"/>
      <c r="I276" s="169"/>
      <c r="J276" s="169"/>
      <c r="K276" s="169"/>
      <c r="L276" s="169"/>
      <c r="M276" s="169"/>
      <c r="N276" s="169"/>
      <c r="O276" s="169"/>
      <c r="P276" s="169"/>
      <c r="Q276" s="169"/>
      <c r="R276" s="169"/>
      <c r="S276" s="169"/>
      <c r="T276" s="169"/>
      <c r="U276" s="169"/>
      <c r="V276" s="169"/>
      <c r="W276" s="169"/>
      <c r="X276" s="169"/>
      <c r="Y276" s="169"/>
      <c r="Z276" s="169"/>
      <c r="AA276" s="169"/>
      <c r="AB276" s="169"/>
      <c r="AC276" s="169"/>
      <c r="AD276" s="169"/>
      <c r="AE276" s="169"/>
      <c r="AF276" s="169"/>
      <c r="AG276" s="169"/>
      <c r="AH276" s="169"/>
      <c r="AI276" s="169"/>
      <c r="AJ276" s="169"/>
      <c r="AK276" s="169"/>
      <c r="AL276" s="169"/>
      <c r="AM276" s="169"/>
      <c r="AN276" s="169"/>
      <c r="AO276" s="169"/>
    </row>
    <row r="277" spans="1:41" x14ac:dyDescent="0.2">
      <c r="A277" s="169"/>
      <c r="B277" s="169"/>
      <c r="C277" s="169"/>
      <c r="D277" s="169"/>
      <c r="E277" s="169"/>
      <c r="F277" s="169"/>
      <c r="G277" s="169"/>
      <c r="H277" s="169"/>
      <c r="I277" s="169"/>
      <c r="J277" s="169"/>
      <c r="K277" s="169"/>
      <c r="L277" s="169"/>
      <c r="M277" s="169"/>
      <c r="N277" s="169"/>
      <c r="O277" s="169"/>
      <c r="P277" s="169"/>
      <c r="Q277" s="169"/>
      <c r="R277" s="169"/>
      <c r="S277" s="169"/>
      <c r="T277" s="169"/>
      <c r="U277" s="169"/>
      <c r="V277" s="169"/>
      <c r="W277" s="169"/>
      <c r="X277" s="169"/>
      <c r="Y277" s="169"/>
      <c r="Z277" s="169"/>
      <c r="AA277" s="169"/>
      <c r="AB277" s="169"/>
      <c r="AC277" s="169"/>
      <c r="AD277" s="169"/>
      <c r="AE277" s="169"/>
      <c r="AF277" s="169"/>
      <c r="AG277" s="169"/>
      <c r="AH277" s="169"/>
      <c r="AI277" s="169"/>
      <c r="AJ277" s="169"/>
      <c r="AK277" s="169"/>
      <c r="AL277" s="169"/>
      <c r="AM277" s="169"/>
      <c r="AN277" s="169"/>
      <c r="AO277" s="169"/>
    </row>
    <row r="278" spans="1:41" x14ac:dyDescent="0.2">
      <c r="A278" s="169"/>
      <c r="B278" s="169"/>
      <c r="C278" s="169"/>
      <c r="D278" s="169"/>
      <c r="E278" s="169"/>
      <c r="F278" s="169"/>
      <c r="G278" s="169"/>
      <c r="H278" s="169"/>
      <c r="I278" s="169"/>
      <c r="J278" s="169"/>
      <c r="K278" s="169"/>
      <c r="L278" s="169"/>
      <c r="M278" s="169"/>
      <c r="N278" s="169"/>
      <c r="O278" s="169"/>
      <c r="P278" s="169"/>
      <c r="Q278" s="169"/>
      <c r="R278" s="169"/>
      <c r="S278" s="169"/>
      <c r="T278" s="169"/>
      <c r="U278" s="169"/>
      <c r="V278" s="169"/>
      <c r="W278" s="169"/>
      <c r="X278" s="169"/>
      <c r="Y278" s="169"/>
      <c r="Z278" s="169"/>
      <c r="AA278" s="169"/>
      <c r="AB278" s="169"/>
      <c r="AC278" s="169"/>
      <c r="AD278" s="169"/>
      <c r="AE278" s="169"/>
      <c r="AF278" s="169"/>
      <c r="AG278" s="169"/>
      <c r="AH278" s="169"/>
      <c r="AI278" s="169"/>
      <c r="AJ278" s="169"/>
      <c r="AK278" s="169"/>
      <c r="AL278" s="169"/>
      <c r="AM278" s="169"/>
      <c r="AN278" s="169"/>
      <c r="AO278" s="169"/>
    </row>
    <row r="279" spans="1:41" x14ac:dyDescent="0.2">
      <c r="A279" s="169"/>
      <c r="B279" s="169"/>
      <c r="C279" s="169"/>
      <c r="D279" s="169"/>
      <c r="E279" s="169"/>
      <c r="F279" s="169"/>
      <c r="G279" s="169"/>
      <c r="H279" s="169"/>
      <c r="I279" s="169"/>
      <c r="J279" s="169"/>
      <c r="K279" s="169"/>
      <c r="L279" s="169"/>
      <c r="M279" s="169"/>
      <c r="N279" s="169"/>
      <c r="O279" s="169"/>
      <c r="P279" s="169"/>
      <c r="Q279" s="169"/>
      <c r="R279" s="169"/>
      <c r="S279" s="169"/>
      <c r="T279" s="169"/>
      <c r="U279" s="169"/>
      <c r="V279" s="169"/>
      <c r="W279" s="169"/>
      <c r="X279" s="169"/>
      <c r="Y279" s="169"/>
      <c r="Z279" s="169"/>
      <c r="AA279" s="169"/>
      <c r="AB279" s="169"/>
      <c r="AC279" s="169"/>
      <c r="AD279" s="169"/>
      <c r="AE279" s="169"/>
      <c r="AF279" s="169"/>
      <c r="AG279" s="169"/>
      <c r="AH279" s="169"/>
      <c r="AI279" s="169"/>
      <c r="AJ279" s="169"/>
      <c r="AK279" s="169"/>
      <c r="AL279" s="169"/>
      <c r="AM279" s="169"/>
      <c r="AN279" s="169"/>
      <c r="AO279" s="169"/>
    </row>
    <row r="280" spans="1:41" x14ac:dyDescent="0.2">
      <c r="A280" s="169"/>
      <c r="B280" s="169"/>
      <c r="C280" s="169"/>
      <c r="D280" s="169"/>
      <c r="E280" s="169"/>
      <c r="F280" s="169"/>
      <c r="G280" s="169"/>
      <c r="H280" s="169"/>
      <c r="I280" s="169"/>
      <c r="J280" s="169"/>
      <c r="K280" s="169"/>
      <c r="L280" s="169"/>
      <c r="M280" s="169"/>
      <c r="N280" s="169"/>
      <c r="O280" s="169"/>
      <c r="P280" s="169"/>
      <c r="Q280" s="169"/>
      <c r="R280" s="169"/>
      <c r="S280" s="169"/>
      <c r="T280" s="169"/>
      <c r="U280" s="169"/>
      <c r="V280" s="169"/>
      <c r="W280" s="169"/>
      <c r="X280" s="169"/>
      <c r="Y280" s="169"/>
      <c r="Z280" s="169"/>
      <c r="AA280" s="169"/>
      <c r="AB280" s="169"/>
      <c r="AC280" s="169"/>
      <c r="AD280" s="169"/>
      <c r="AE280" s="169"/>
      <c r="AF280" s="169"/>
      <c r="AG280" s="169"/>
      <c r="AH280" s="169"/>
      <c r="AI280" s="169"/>
      <c r="AJ280" s="169"/>
      <c r="AK280" s="169"/>
      <c r="AL280" s="169"/>
      <c r="AM280" s="169"/>
      <c r="AN280" s="169"/>
      <c r="AO280" s="169"/>
    </row>
    <row r="281" spans="1:41" x14ac:dyDescent="0.2">
      <c r="A281" s="169"/>
      <c r="B281" s="169"/>
      <c r="C281" s="169"/>
      <c r="D281" s="169"/>
      <c r="E281" s="169"/>
      <c r="F281" s="169"/>
      <c r="G281" s="169"/>
      <c r="H281" s="169"/>
      <c r="I281" s="169"/>
      <c r="J281" s="169"/>
      <c r="K281" s="169"/>
      <c r="L281" s="169"/>
      <c r="M281" s="169"/>
      <c r="N281" s="169"/>
      <c r="O281" s="169"/>
      <c r="P281" s="169"/>
      <c r="Q281" s="169"/>
      <c r="R281" s="169"/>
      <c r="S281" s="169"/>
      <c r="T281" s="169"/>
      <c r="U281" s="169"/>
      <c r="V281" s="169"/>
      <c r="W281" s="169"/>
      <c r="X281" s="169"/>
      <c r="Y281" s="169"/>
      <c r="Z281" s="169"/>
      <c r="AA281" s="169"/>
      <c r="AB281" s="169"/>
      <c r="AC281" s="169"/>
      <c r="AD281" s="169"/>
      <c r="AE281" s="169"/>
      <c r="AF281" s="169"/>
      <c r="AG281" s="169"/>
      <c r="AH281" s="169"/>
      <c r="AI281" s="169"/>
      <c r="AJ281" s="169"/>
      <c r="AK281" s="169"/>
      <c r="AL281" s="169"/>
      <c r="AM281" s="169"/>
      <c r="AN281" s="169"/>
      <c r="AO281" s="169"/>
    </row>
    <row r="282" spans="1:41" x14ac:dyDescent="0.2">
      <c r="A282" s="169"/>
      <c r="B282" s="169"/>
      <c r="C282" s="169"/>
      <c r="D282" s="169"/>
      <c r="E282" s="169"/>
      <c r="F282" s="169"/>
      <c r="G282" s="169"/>
      <c r="H282" s="169"/>
      <c r="I282" s="169"/>
      <c r="J282" s="169"/>
      <c r="K282" s="169"/>
      <c r="L282" s="169"/>
      <c r="M282" s="169"/>
      <c r="N282" s="169"/>
      <c r="O282" s="169"/>
      <c r="P282" s="169"/>
      <c r="Q282" s="169"/>
      <c r="R282" s="169"/>
      <c r="S282" s="169"/>
      <c r="T282" s="169"/>
      <c r="U282" s="169"/>
      <c r="V282" s="169"/>
      <c r="W282" s="169"/>
      <c r="X282" s="169"/>
      <c r="Y282" s="169"/>
      <c r="Z282" s="169"/>
      <c r="AA282" s="169"/>
      <c r="AB282" s="169"/>
      <c r="AC282" s="169"/>
      <c r="AD282" s="169"/>
      <c r="AE282" s="169"/>
      <c r="AF282" s="169"/>
      <c r="AG282" s="169"/>
      <c r="AH282" s="169"/>
      <c r="AI282" s="169"/>
      <c r="AJ282" s="169"/>
      <c r="AK282" s="169"/>
      <c r="AL282" s="169"/>
      <c r="AM282" s="169"/>
      <c r="AN282" s="169"/>
      <c r="AO282" s="169"/>
    </row>
    <row r="283" spans="1:41" x14ac:dyDescent="0.2">
      <c r="A283" s="169"/>
      <c r="B283" s="169"/>
      <c r="C283" s="169"/>
      <c r="D283" s="169"/>
      <c r="E283" s="169"/>
      <c r="F283" s="169"/>
      <c r="G283" s="169"/>
      <c r="H283" s="169"/>
      <c r="I283" s="169"/>
      <c r="J283" s="169"/>
      <c r="K283" s="169"/>
      <c r="L283" s="169"/>
      <c r="M283" s="169"/>
      <c r="N283" s="169"/>
      <c r="O283" s="169"/>
      <c r="P283" s="169"/>
      <c r="Q283" s="169"/>
      <c r="R283" s="169"/>
      <c r="S283" s="169"/>
      <c r="T283" s="169"/>
      <c r="U283" s="169"/>
      <c r="V283" s="169"/>
      <c r="W283" s="169"/>
      <c r="X283" s="169"/>
      <c r="Y283" s="169"/>
      <c r="Z283" s="169"/>
      <c r="AA283" s="169"/>
      <c r="AB283" s="169"/>
      <c r="AC283" s="169"/>
      <c r="AD283" s="169"/>
      <c r="AE283" s="169"/>
      <c r="AF283" s="169"/>
      <c r="AG283" s="169"/>
      <c r="AH283" s="169"/>
      <c r="AI283" s="169"/>
      <c r="AJ283" s="169"/>
      <c r="AK283" s="169"/>
      <c r="AL283" s="169"/>
      <c r="AM283" s="169"/>
      <c r="AN283" s="169"/>
      <c r="AO283" s="169"/>
    </row>
    <row r="284" spans="1:41" x14ac:dyDescent="0.2">
      <c r="A284" s="169"/>
      <c r="B284" s="169"/>
      <c r="C284" s="169"/>
      <c r="D284" s="169"/>
      <c r="E284" s="169"/>
      <c r="F284" s="169"/>
      <c r="G284" s="169"/>
      <c r="H284" s="169"/>
      <c r="I284" s="169"/>
      <c r="J284" s="169"/>
      <c r="K284" s="169"/>
      <c r="L284" s="169"/>
      <c r="M284" s="169"/>
      <c r="N284" s="169"/>
      <c r="O284" s="169"/>
      <c r="P284" s="169"/>
      <c r="Q284" s="169"/>
      <c r="R284" s="169"/>
      <c r="S284" s="169"/>
      <c r="T284" s="169"/>
      <c r="U284" s="169"/>
      <c r="V284" s="169"/>
      <c r="W284" s="169"/>
      <c r="X284" s="169"/>
      <c r="Y284" s="169"/>
      <c r="Z284" s="169"/>
      <c r="AA284" s="169"/>
      <c r="AB284" s="169"/>
      <c r="AC284" s="169"/>
      <c r="AD284" s="169"/>
      <c r="AE284" s="169"/>
      <c r="AF284" s="169"/>
      <c r="AG284" s="169"/>
      <c r="AH284" s="169"/>
      <c r="AI284" s="169"/>
      <c r="AJ284" s="169"/>
      <c r="AK284" s="169"/>
      <c r="AL284" s="169"/>
      <c r="AM284" s="169"/>
      <c r="AN284" s="169"/>
      <c r="AO284" s="169"/>
    </row>
    <row r="285" spans="1:41" x14ac:dyDescent="0.2">
      <c r="A285" s="169"/>
      <c r="B285" s="169"/>
      <c r="C285" s="169"/>
      <c r="D285" s="169"/>
      <c r="E285" s="169"/>
      <c r="F285" s="169"/>
      <c r="G285" s="169"/>
      <c r="H285" s="169"/>
      <c r="I285" s="169"/>
      <c r="J285" s="169"/>
      <c r="K285" s="169"/>
      <c r="L285" s="169"/>
      <c r="M285" s="169"/>
      <c r="N285" s="169"/>
      <c r="O285" s="169"/>
      <c r="P285" s="169"/>
      <c r="Q285" s="169"/>
      <c r="R285" s="169"/>
      <c r="S285" s="169"/>
      <c r="T285" s="169"/>
      <c r="U285" s="169"/>
      <c r="V285" s="169"/>
      <c r="W285" s="169"/>
      <c r="X285" s="169"/>
      <c r="Y285" s="169"/>
      <c r="Z285" s="169"/>
      <c r="AA285" s="169"/>
      <c r="AB285" s="169"/>
      <c r="AC285" s="169"/>
      <c r="AD285" s="169"/>
      <c r="AE285" s="169"/>
      <c r="AF285" s="169"/>
      <c r="AG285" s="169"/>
      <c r="AH285" s="169"/>
      <c r="AI285" s="169"/>
      <c r="AJ285" s="169"/>
      <c r="AK285" s="169"/>
      <c r="AL285" s="169"/>
      <c r="AM285" s="169"/>
      <c r="AN285" s="169"/>
      <c r="AO285" s="169"/>
    </row>
    <row r="286" spans="1:41" x14ac:dyDescent="0.2">
      <c r="A286" s="169"/>
      <c r="B286" s="169"/>
      <c r="C286" s="169"/>
      <c r="D286" s="169"/>
      <c r="E286" s="169"/>
      <c r="F286" s="169"/>
      <c r="G286" s="169"/>
      <c r="H286" s="169"/>
      <c r="I286" s="169"/>
      <c r="J286" s="169"/>
      <c r="K286" s="169"/>
      <c r="L286" s="169"/>
      <c r="M286" s="169"/>
      <c r="N286" s="169"/>
      <c r="O286" s="169"/>
      <c r="P286" s="169"/>
      <c r="Q286" s="169"/>
      <c r="R286" s="169"/>
      <c r="S286" s="169"/>
      <c r="T286" s="169"/>
      <c r="U286" s="169"/>
      <c r="V286" s="169"/>
      <c r="W286" s="169"/>
      <c r="X286" s="169"/>
      <c r="Y286" s="169"/>
      <c r="Z286" s="169"/>
      <c r="AA286" s="169"/>
      <c r="AB286" s="169"/>
      <c r="AC286" s="169"/>
      <c r="AD286" s="169"/>
      <c r="AE286" s="169"/>
      <c r="AF286" s="169"/>
      <c r="AG286" s="169"/>
      <c r="AH286" s="169"/>
      <c r="AI286" s="169"/>
      <c r="AJ286" s="169"/>
      <c r="AK286" s="169"/>
      <c r="AL286" s="169"/>
      <c r="AM286" s="169"/>
      <c r="AN286" s="169"/>
      <c r="AO286" s="169"/>
    </row>
    <row r="287" spans="1:41" x14ac:dyDescent="0.2">
      <c r="A287" s="169"/>
      <c r="B287" s="169"/>
      <c r="C287" s="169"/>
      <c r="D287" s="169"/>
      <c r="E287" s="169"/>
      <c r="F287" s="169"/>
      <c r="G287" s="169"/>
      <c r="H287" s="169"/>
      <c r="I287" s="169"/>
      <c r="J287" s="169"/>
      <c r="K287" s="169"/>
      <c r="L287" s="169"/>
      <c r="M287" s="169"/>
      <c r="N287" s="169"/>
      <c r="O287" s="169"/>
      <c r="P287" s="169"/>
      <c r="Q287" s="169"/>
      <c r="R287" s="169"/>
      <c r="S287" s="169"/>
      <c r="T287" s="169"/>
      <c r="U287" s="169"/>
      <c r="V287" s="169"/>
      <c r="W287" s="169"/>
      <c r="X287" s="169"/>
      <c r="Y287" s="169"/>
      <c r="Z287" s="169"/>
      <c r="AA287" s="169"/>
      <c r="AB287" s="169"/>
      <c r="AC287" s="169"/>
      <c r="AD287" s="169"/>
      <c r="AE287" s="169"/>
      <c r="AF287" s="169"/>
      <c r="AG287" s="169"/>
      <c r="AH287" s="169"/>
      <c r="AI287" s="169"/>
      <c r="AJ287" s="169"/>
      <c r="AK287" s="169"/>
      <c r="AL287" s="169"/>
      <c r="AM287" s="169"/>
      <c r="AN287" s="169"/>
      <c r="AO287" s="169"/>
    </row>
    <row r="288" spans="1:41" x14ac:dyDescent="0.2">
      <c r="A288" s="169"/>
      <c r="B288" s="169"/>
      <c r="C288" s="169"/>
      <c r="D288" s="169"/>
      <c r="E288" s="169"/>
      <c r="F288" s="169"/>
      <c r="G288" s="169"/>
      <c r="H288" s="169"/>
      <c r="I288" s="169"/>
      <c r="J288" s="169"/>
      <c r="K288" s="169"/>
      <c r="L288" s="169"/>
      <c r="M288" s="169"/>
      <c r="N288" s="169"/>
      <c r="O288" s="169"/>
      <c r="P288" s="169"/>
      <c r="Q288" s="169"/>
      <c r="R288" s="169"/>
      <c r="S288" s="169"/>
      <c r="T288" s="169"/>
      <c r="U288" s="169"/>
      <c r="V288" s="169"/>
      <c r="W288" s="169"/>
      <c r="X288" s="169"/>
      <c r="Y288" s="169"/>
      <c r="Z288" s="169"/>
      <c r="AA288" s="169"/>
      <c r="AB288" s="169"/>
      <c r="AC288" s="169"/>
      <c r="AD288" s="169"/>
      <c r="AE288" s="169"/>
      <c r="AF288" s="169"/>
      <c r="AG288" s="169"/>
      <c r="AH288" s="169"/>
      <c r="AI288" s="169"/>
      <c r="AJ288" s="169"/>
      <c r="AK288" s="169"/>
      <c r="AL288" s="169"/>
      <c r="AM288" s="169"/>
      <c r="AN288" s="169"/>
      <c r="AO288" s="169"/>
    </row>
    <row r="289" spans="1:41" x14ac:dyDescent="0.2">
      <c r="A289" s="169"/>
      <c r="B289" s="169"/>
      <c r="C289" s="169"/>
      <c r="D289" s="169"/>
      <c r="E289" s="169"/>
      <c r="F289" s="169"/>
      <c r="G289" s="169"/>
      <c r="H289" s="169"/>
      <c r="I289" s="169"/>
      <c r="J289" s="169"/>
      <c r="K289" s="169"/>
      <c r="L289" s="169"/>
      <c r="M289" s="169"/>
      <c r="N289" s="169"/>
      <c r="O289" s="169"/>
      <c r="P289" s="169"/>
      <c r="Q289" s="169"/>
      <c r="R289" s="169"/>
      <c r="S289" s="169"/>
      <c r="T289" s="169"/>
      <c r="U289" s="169"/>
      <c r="V289" s="169"/>
      <c r="W289" s="169"/>
      <c r="X289" s="169"/>
      <c r="Y289" s="169"/>
      <c r="Z289" s="169"/>
      <c r="AA289" s="169"/>
      <c r="AB289" s="169"/>
      <c r="AC289" s="169"/>
      <c r="AD289" s="169"/>
      <c r="AE289" s="169"/>
      <c r="AF289" s="169"/>
      <c r="AG289" s="169"/>
      <c r="AH289" s="169"/>
      <c r="AI289" s="169"/>
      <c r="AJ289" s="169"/>
      <c r="AK289" s="169"/>
      <c r="AL289" s="169"/>
      <c r="AM289" s="169"/>
      <c r="AN289" s="169"/>
      <c r="AO289" s="169"/>
    </row>
    <row r="290" spans="1:41" x14ac:dyDescent="0.2">
      <c r="A290" s="169"/>
      <c r="B290" s="169"/>
      <c r="C290" s="169"/>
      <c r="D290" s="169"/>
      <c r="E290" s="169"/>
      <c r="F290" s="169"/>
      <c r="G290" s="169"/>
      <c r="H290" s="169"/>
      <c r="I290" s="169"/>
      <c r="J290" s="169"/>
      <c r="K290" s="169"/>
      <c r="L290" s="169"/>
      <c r="M290" s="169"/>
      <c r="N290" s="169"/>
      <c r="O290" s="169"/>
      <c r="P290" s="169"/>
      <c r="Q290" s="169"/>
      <c r="R290" s="169"/>
      <c r="S290" s="169"/>
      <c r="T290" s="169"/>
      <c r="U290" s="169"/>
      <c r="V290" s="169"/>
      <c r="W290" s="169"/>
      <c r="X290" s="169"/>
      <c r="Y290" s="169"/>
      <c r="Z290" s="169"/>
      <c r="AA290" s="169"/>
      <c r="AB290" s="169"/>
      <c r="AC290" s="169"/>
      <c r="AD290" s="169"/>
      <c r="AE290" s="169"/>
      <c r="AF290" s="169"/>
      <c r="AG290" s="169"/>
      <c r="AH290" s="169"/>
      <c r="AI290" s="169"/>
      <c r="AJ290" s="169"/>
      <c r="AK290" s="169"/>
      <c r="AL290" s="169"/>
      <c r="AM290" s="169"/>
      <c r="AN290" s="169"/>
      <c r="AO290" s="169"/>
    </row>
    <row r="291" spans="1:41" x14ac:dyDescent="0.2">
      <c r="A291" s="169"/>
      <c r="B291" s="169"/>
      <c r="C291" s="169"/>
      <c r="D291" s="169"/>
      <c r="E291" s="169"/>
      <c r="F291" s="169"/>
      <c r="G291" s="169"/>
      <c r="H291" s="169"/>
      <c r="I291" s="169"/>
      <c r="J291" s="169"/>
      <c r="K291" s="169"/>
      <c r="L291" s="169"/>
      <c r="M291" s="169"/>
      <c r="N291" s="169"/>
      <c r="O291" s="169"/>
      <c r="P291" s="169"/>
      <c r="Q291" s="169"/>
      <c r="R291" s="169"/>
      <c r="S291" s="169"/>
      <c r="T291" s="169"/>
      <c r="U291" s="169"/>
      <c r="V291" s="169"/>
      <c r="W291" s="169"/>
      <c r="X291" s="169"/>
      <c r="Y291" s="169"/>
      <c r="Z291" s="169"/>
      <c r="AA291" s="169"/>
      <c r="AB291" s="169"/>
      <c r="AC291" s="169"/>
      <c r="AD291" s="169"/>
      <c r="AE291" s="169"/>
      <c r="AF291" s="169"/>
      <c r="AG291" s="169"/>
      <c r="AH291" s="169"/>
      <c r="AI291" s="169"/>
      <c r="AJ291" s="169"/>
      <c r="AK291" s="169"/>
      <c r="AL291" s="169"/>
      <c r="AM291" s="169"/>
      <c r="AN291" s="169"/>
      <c r="AO291" s="169"/>
    </row>
    <row r="292" spans="1:41" x14ac:dyDescent="0.2">
      <c r="A292" s="169"/>
      <c r="B292" s="169"/>
      <c r="C292" s="169"/>
      <c r="D292" s="169"/>
      <c r="E292" s="169"/>
      <c r="F292" s="169"/>
      <c r="G292" s="169"/>
      <c r="H292" s="169"/>
      <c r="I292" s="169"/>
      <c r="J292" s="169"/>
      <c r="K292" s="169"/>
      <c r="L292" s="169"/>
      <c r="M292" s="169"/>
      <c r="N292" s="169"/>
      <c r="O292" s="169"/>
      <c r="P292" s="169"/>
      <c r="Q292" s="169"/>
      <c r="R292" s="169"/>
      <c r="S292" s="169"/>
      <c r="T292" s="169"/>
      <c r="U292" s="169"/>
      <c r="V292" s="169"/>
      <c r="W292" s="169"/>
      <c r="X292" s="169"/>
      <c r="Y292" s="169"/>
      <c r="Z292" s="169"/>
      <c r="AA292" s="169"/>
      <c r="AB292" s="169"/>
      <c r="AC292" s="169"/>
      <c r="AD292" s="169"/>
      <c r="AE292" s="169"/>
      <c r="AF292" s="169"/>
      <c r="AG292" s="169"/>
      <c r="AH292" s="169"/>
      <c r="AI292" s="169"/>
      <c r="AJ292" s="169"/>
      <c r="AK292" s="169"/>
      <c r="AL292" s="169"/>
      <c r="AM292" s="169"/>
      <c r="AN292" s="169"/>
      <c r="AO292" s="169"/>
    </row>
    <row r="293" spans="1:41" x14ac:dyDescent="0.2">
      <c r="A293" s="169"/>
      <c r="B293" s="169"/>
      <c r="C293" s="169"/>
      <c r="D293" s="169"/>
      <c r="E293" s="169"/>
      <c r="F293" s="169"/>
      <c r="G293" s="169"/>
      <c r="H293" s="169"/>
      <c r="I293" s="169"/>
      <c r="J293" s="169"/>
      <c r="K293" s="169"/>
      <c r="L293" s="169"/>
      <c r="M293" s="169"/>
      <c r="N293" s="169"/>
      <c r="O293" s="169"/>
      <c r="P293" s="169"/>
      <c r="Q293" s="169"/>
      <c r="R293" s="169"/>
      <c r="S293" s="169"/>
      <c r="T293" s="169"/>
      <c r="U293" s="169"/>
      <c r="V293" s="169"/>
      <c r="W293" s="169"/>
      <c r="X293" s="169"/>
      <c r="Y293" s="169"/>
      <c r="Z293" s="169"/>
      <c r="AA293" s="169"/>
      <c r="AB293" s="169"/>
      <c r="AC293" s="169"/>
      <c r="AD293" s="169"/>
      <c r="AE293" s="169"/>
      <c r="AF293" s="169"/>
      <c r="AG293" s="169"/>
      <c r="AH293" s="169"/>
      <c r="AI293" s="169"/>
      <c r="AJ293" s="169"/>
      <c r="AK293" s="169"/>
      <c r="AL293" s="169"/>
      <c r="AM293" s="169"/>
      <c r="AN293" s="169"/>
      <c r="AO293" s="169"/>
    </row>
    <row r="294" spans="1:41" x14ac:dyDescent="0.2">
      <c r="A294" s="169"/>
      <c r="B294" s="169"/>
      <c r="C294" s="169"/>
      <c r="D294" s="169"/>
      <c r="E294" s="169"/>
      <c r="F294" s="169"/>
      <c r="G294" s="169"/>
      <c r="H294" s="169"/>
      <c r="I294" s="169"/>
      <c r="J294" s="169"/>
      <c r="K294" s="169"/>
      <c r="L294" s="169"/>
      <c r="M294" s="169"/>
      <c r="N294" s="169"/>
      <c r="O294" s="169"/>
      <c r="P294" s="169"/>
      <c r="Q294" s="169"/>
      <c r="R294" s="169"/>
      <c r="S294" s="169"/>
      <c r="T294" s="169"/>
      <c r="U294" s="169"/>
      <c r="V294" s="169"/>
      <c r="W294" s="169"/>
      <c r="X294" s="169"/>
      <c r="Y294" s="169"/>
      <c r="Z294" s="169"/>
      <c r="AA294" s="169"/>
      <c r="AB294" s="169"/>
      <c r="AC294" s="169"/>
      <c r="AD294" s="169"/>
      <c r="AE294" s="169"/>
      <c r="AF294" s="169"/>
      <c r="AG294" s="169"/>
      <c r="AH294" s="169"/>
      <c r="AI294" s="169"/>
      <c r="AJ294" s="169"/>
      <c r="AK294" s="169"/>
      <c r="AL294" s="169"/>
      <c r="AM294" s="169"/>
      <c r="AN294" s="169"/>
      <c r="AO294" s="169"/>
    </row>
    <row r="295" spans="1:41" x14ac:dyDescent="0.2">
      <c r="A295" s="169"/>
      <c r="B295" s="169"/>
      <c r="C295" s="169"/>
      <c r="D295" s="169"/>
      <c r="E295" s="169"/>
      <c r="F295" s="169"/>
      <c r="G295" s="169"/>
      <c r="H295" s="169"/>
      <c r="I295" s="169"/>
      <c r="J295" s="169"/>
      <c r="K295" s="169"/>
      <c r="L295" s="169"/>
      <c r="M295" s="169"/>
      <c r="N295" s="169"/>
      <c r="O295" s="169"/>
      <c r="P295" s="169"/>
      <c r="Q295" s="169"/>
      <c r="R295" s="169"/>
      <c r="S295" s="169"/>
      <c r="T295" s="169"/>
      <c r="U295" s="169"/>
      <c r="V295" s="169"/>
      <c r="W295" s="169"/>
      <c r="X295" s="169"/>
      <c r="Y295" s="169"/>
      <c r="Z295" s="169"/>
      <c r="AA295" s="169"/>
      <c r="AB295" s="169"/>
      <c r="AC295" s="169"/>
      <c r="AD295" s="169"/>
      <c r="AE295" s="169"/>
      <c r="AF295" s="169"/>
      <c r="AG295" s="169"/>
      <c r="AH295" s="169"/>
      <c r="AI295" s="169"/>
      <c r="AJ295" s="169"/>
      <c r="AK295" s="169"/>
      <c r="AL295" s="169"/>
      <c r="AM295" s="169"/>
      <c r="AN295" s="169"/>
      <c r="AO295" s="169"/>
    </row>
    <row r="296" spans="1:41" x14ac:dyDescent="0.2">
      <c r="A296" s="169"/>
      <c r="B296" s="169"/>
      <c r="C296" s="169"/>
      <c r="D296" s="169"/>
      <c r="E296" s="169"/>
      <c r="F296" s="169"/>
      <c r="G296" s="169"/>
      <c r="H296" s="169"/>
      <c r="I296" s="169"/>
      <c r="J296" s="169"/>
      <c r="K296" s="169"/>
      <c r="L296" s="169"/>
      <c r="M296" s="169"/>
      <c r="N296" s="169"/>
      <c r="O296" s="169"/>
      <c r="P296" s="169"/>
      <c r="Q296" s="169"/>
      <c r="R296" s="169"/>
      <c r="S296" s="169"/>
      <c r="T296" s="169"/>
      <c r="U296" s="169"/>
      <c r="V296" s="169"/>
      <c r="W296" s="169"/>
      <c r="X296" s="169"/>
      <c r="Y296" s="169"/>
      <c r="Z296" s="169"/>
      <c r="AA296" s="169"/>
      <c r="AB296" s="169"/>
      <c r="AC296" s="169"/>
      <c r="AD296" s="169"/>
      <c r="AE296" s="169"/>
      <c r="AF296" s="169"/>
      <c r="AG296" s="169"/>
      <c r="AH296" s="169"/>
      <c r="AI296" s="169"/>
      <c r="AJ296" s="169"/>
      <c r="AK296" s="169"/>
      <c r="AL296" s="169"/>
      <c r="AM296" s="169"/>
      <c r="AN296" s="169"/>
      <c r="AO296" s="169"/>
    </row>
    <row r="297" spans="1:41" x14ac:dyDescent="0.2">
      <c r="A297" s="169"/>
      <c r="B297" s="169"/>
      <c r="C297" s="169"/>
      <c r="D297" s="169"/>
      <c r="E297" s="169"/>
      <c r="F297" s="169"/>
      <c r="G297" s="169"/>
      <c r="H297" s="169"/>
      <c r="I297" s="169"/>
      <c r="J297" s="169"/>
      <c r="K297" s="169"/>
      <c r="L297" s="169"/>
      <c r="M297" s="169"/>
      <c r="N297" s="169"/>
      <c r="O297" s="169"/>
      <c r="P297" s="169"/>
      <c r="Q297" s="169"/>
      <c r="R297" s="169"/>
      <c r="S297" s="169"/>
      <c r="T297" s="169"/>
      <c r="U297" s="169"/>
      <c r="V297" s="169"/>
      <c r="W297" s="169"/>
      <c r="X297" s="169"/>
      <c r="Y297" s="169"/>
      <c r="Z297" s="169"/>
      <c r="AA297" s="169"/>
      <c r="AB297" s="169"/>
      <c r="AC297" s="169"/>
      <c r="AD297" s="169"/>
      <c r="AE297" s="169"/>
      <c r="AF297" s="169"/>
      <c r="AG297" s="169"/>
      <c r="AH297" s="169"/>
      <c r="AI297" s="169"/>
      <c r="AJ297" s="169"/>
      <c r="AK297" s="169"/>
      <c r="AL297" s="169"/>
      <c r="AM297" s="169"/>
      <c r="AN297" s="169"/>
      <c r="AO297" s="169"/>
    </row>
    <row r="298" spans="1:41" x14ac:dyDescent="0.2">
      <c r="A298" s="169"/>
      <c r="B298" s="169"/>
      <c r="C298" s="169"/>
      <c r="D298" s="169"/>
      <c r="E298" s="169"/>
      <c r="F298" s="169"/>
      <c r="G298" s="169"/>
      <c r="H298" s="169"/>
      <c r="I298" s="169"/>
      <c r="J298" s="169"/>
      <c r="K298" s="169"/>
      <c r="L298" s="169"/>
      <c r="M298" s="169"/>
      <c r="N298" s="169"/>
      <c r="O298" s="169"/>
      <c r="P298" s="169"/>
      <c r="Q298" s="169"/>
      <c r="R298" s="169"/>
      <c r="S298" s="169"/>
      <c r="T298" s="169"/>
      <c r="U298" s="169"/>
      <c r="V298" s="169"/>
      <c r="W298" s="169"/>
      <c r="X298" s="169"/>
      <c r="Y298" s="169"/>
      <c r="Z298" s="169"/>
      <c r="AA298" s="169"/>
      <c r="AB298" s="169"/>
      <c r="AC298" s="169"/>
      <c r="AD298" s="169"/>
      <c r="AE298" s="169"/>
      <c r="AF298" s="169"/>
      <c r="AG298" s="169"/>
      <c r="AH298" s="169"/>
      <c r="AI298" s="169"/>
      <c r="AJ298" s="169"/>
      <c r="AK298" s="169"/>
      <c r="AL298" s="169"/>
      <c r="AM298" s="169"/>
      <c r="AN298" s="169"/>
      <c r="AO298" s="169"/>
    </row>
    <row r="299" spans="1:41" x14ac:dyDescent="0.2">
      <c r="A299" s="169"/>
      <c r="B299" s="169"/>
      <c r="C299" s="169"/>
      <c r="D299" s="169"/>
      <c r="E299" s="169"/>
      <c r="F299" s="169"/>
      <c r="G299" s="169"/>
      <c r="H299" s="169"/>
      <c r="I299" s="169"/>
      <c r="J299" s="169"/>
      <c r="K299" s="169"/>
      <c r="L299" s="169"/>
      <c r="M299" s="169"/>
      <c r="N299" s="169"/>
      <c r="O299" s="169"/>
      <c r="P299" s="169"/>
      <c r="Q299" s="169"/>
      <c r="R299" s="169"/>
      <c r="S299" s="169"/>
      <c r="T299" s="169"/>
      <c r="U299" s="169"/>
      <c r="V299" s="169"/>
      <c r="W299" s="169"/>
      <c r="X299" s="169"/>
      <c r="Y299" s="169"/>
      <c r="Z299" s="169"/>
      <c r="AA299" s="169"/>
      <c r="AB299" s="169"/>
      <c r="AC299" s="169"/>
      <c r="AD299" s="169"/>
      <c r="AE299" s="169"/>
      <c r="AF299" s="169"/>
      <c r="AG299" s="169"/>
      <c r="AH299" s="169"/>
      <c r="AI299" s="169"/>
      <c r="AJ299" s="169"/>
      <c r="AK299" s="169"/>
      <c r="AL299" s="169"/>
      <c r="AM299" s="169"/>
      <c r="AN299" s="169"/>
      <c r="AO299" s="169"/>
    </row>
    <row r="300" spans="1:41" x14ac:dyDescent="0.2">
      <c r="A300" s="169"/>
      <c r="B300" s="169"/>
      <c r="C300" s="169"/>
      <c r="D300" s="169"/>
      <c r="E300" s="169"/>
      <c r="F300" s="169"/>
      <c r="G300" s="169"/>
      <c r="H300" s="169"/>
      <c r="I300" s="169"/>
      <c r="J300" s="169"/>
      <c r="K300" s="169"/>
      <c r="L300" s="169"/>
      <c r="M300" s="169"/>
      <c r="N300" s="169"/>
      <c r="O300" s="169"/>
      <c r="P300" s="169"/>
      <c r="Q300" s="169"/>
      <c r="R300" s="169"/>
      <c r="S300" s="169"/>
      <c r="T300" s="169"/>
      <c r="U300" s="169"/>
      <c r="V300" s="169"/>
      <c r="W300" s="169"/>
      <c r="X300" s="169"/>
      <c r="Y300" s="169"/>
      <c r="Z300" s="169"/>
      <c r="AA300" s="169"/>
      <c r="AB300" s="169"/>
      <c r="AC300" s="169"/>
      <c r="AD300" s="169"/>
      <c r="AE300" s="169"/>
      <c r="AF300" s="169"/>
      <c r="AG300" s="169"/>
      <c r="AH300" s="169"/>
      <c r="AI300" s="169"/>
      <c r="AJ300" s="169"/>
      <c r="AK300" s="169"/>
      <c r="AL300" s="169"/>
      <c r="AM300" s="169"/>
      <c r="AN300" s="169"/>
      <c r="AO300" s="169"/>
    </row>
    <row r="301" spans="1:41" x14ac:dyDescent="0.2">
      <c r="A301" s="169"/>
      <c r="B301" s="169"/>
      <c r="C301" s="169"/>
      <c r="D301" s="169"/>
      <c r="E301" s="169"/>
      <c r="F301" s="169"/>
      <c r="G301" s="169"/>
      <c r="H301" s="169"/>
      <c r="I301" s="169"/>
      <c r="J301" s="169"/>
      <c r="K301" s="169"/>
      <c r="L301" s="169"/>
      <c r="M301" s="169"/>
      <c r="N301" s="169"/>
      <c r="O301" s="169"/>
      <c r="P301" s="169"/>
      <c r="Q301" s="169"/>
      <c r="R301" s="169"/>
      <c r="S301" s="169"/>
      <c r="T301" s="169"/>
      <c r="U301" s="169"/>
      <c r="V301" s="169"/>
      <c r="W301" s="169"/>
      <c r="X301" s="169"/>
      <c r="Y301" s="169"/>
      <c r="Z301" s="169"/>
      <c r="AA301" s="169"/>
      <c r="AB301" s="169"/>
      <c r="AC301" s="169"/>
      <c r="AD301" s="169"/>
      <c r="AE301" s="169"/>
      <c r="AF301" s="169"/>
      <c r="AG301" s="169"/>
      <c r="AH301" s="169"/>
      <c r="AI301" s="169"/>
      <c r="AJ301" s="169"/>
      <c r="AK301" s="169"/>
      <c r="AL301" s="169"/>
      <c r="AM301" s="169"/>
      <c r="AN301" s="169"/>
      <c r="AO301" s="169"/>
    </row>
    <row r="302" spans="1:41" x14ac:dyDescent="0.2">
      <c r="A302" s="169"/>
      <c r="B302" s="169"/>
      <c r="C302" s="169"/>
      <c r="D302" s="169"/>
      <c r="E302" s="169"/>
      <c r="F302" s="169"/>
      <c r="G302" s="169"/>
      <c r="H302" s="169"/>
      <c r="I302" s="169"/>
      <c r="J302" s="169"/>
      <c r="K302" s="169"/>
      <c r="L302" s="169"/>
      <c r="M302" s="169"/>
      <c r="N302" s="169"/>
      <c r="O302" s="169"/>
      <c r="P302" s="169"/>
      <c r="Q302" s="169"/>
      <c r="R302" s="169"/>
      <c r="S302" s="169"/>
      <c r="T302" s="169"/>
      <c r="U302" s="169"/>
      <c r="V302" s="169"/>
      <c r="W302" s="169"/>
      <c r="X302" s="169"/>
      <c r="Y302" s="169"/>
      <c r="Z302" s="169"/>
      <c r="AA302" s="169"/>
      <c r="AB302" s="169"/>
      <c r="AC302" s="169"/>
      <c r="AD302" s="169"/>
      <c r="AE302" s="169"/>
      <c r="AF302" s="169"/>
      <c r="AG302" s="169"/>
      <c r="AH302" s="169"/>
      <c r="AI302" s="169"/>
      <c r="AJ302" s="169"/>
      <c r="AK302" s="169"/>
      <c r="AL302" s="169"/>
      <c r="AM302" s="169"/>
      <c r="AN302" s="169"/>
      <c r="AO302" s="169"/>
    </row>
    <row r="303" spans="1:41" x14ac:dyDescent="0.2">
      <c r="A303" s="169"/>
      <c r="B303" s="169"/>
      <c r="C303" s="169"/>
      <c r="D303" s="169"/>
      <c r="E303" s="169"/>
      <c r="F303" s="169"/>
      <c r="G303" s="169"/>
      <c r="H303" s="169"/>
      <c r="I303" s="169"/>
      <c r="J303" s="169"/>
      <c r="K303" s="169"/>
      <c r="L303" s="169"/>
      <c r="M303" s="169"/>
      <c r="N303" s="169"/>
      <c r="O303" s="169"/>
      <c r="P303" s="169"/>
      <c r="Q303" s="169"/>
      <c r="R303" s="169"/>
      <c r="S303" s="169"/>
      <c r="T303" s="169"/>
      <c r="U303" s="169"/>
      <c r="V303" s="169"/>
      <c r="W303" s="169"/>
      <c r="X303" s="169"/>
      <c r="Y303" s="169"/>
      <c r="Z303" s="169"/>
      <c r="AA303" s="169"/>
      <c r="AB303" s="169"/>
      <c r="AC303" s="169"/>
      <c r="AD303" s="169"/>
      <c r="AE303" s="169"/>
      <c r="AF303" s="169"/>
      <c r="AG303" s="169"/>
      <c r="AH303" s="169"/>
      <c r="AI303" s="169"/>
      <c r="AJ303" s="169"/>
      <c r="AK303" s="169"/>
      <c r="AL303" s="169"/>
      <c r="AM303" s="169"/>
      <c r="AN303" s="169"/>
      <c r="AO303" s="169"/>
    </row>
    <row r="304" spans="1:41" x14ac:dyDescent="0.2">
      <c r="A304" s="169"/>
      <c r="B304" s="169"/>
      <c r="C304" s="169"/>
      <c r="D304" s="169"/>
      <c r="E304" s="169"/>
      <c r="F304" s="169"/>
      <c r="G304" s="169"/>
      <c r="H304" s="169"/>
      <c r="I304" s="169"/>
      <c r="J304" s="169"/>
      <c r="K304" s="169"/>
      <c r="L304" s="169"/>
      <c r="M304" s="169"/>
      <c r="N304" s="169"/>
      <c r="O304" s="169"/>
      <c r="P304" s="169"/>
      <c r="Q304" s="169"/>
      <c r="R304" s="169"/>
      <c r="S304" s="169"/>
      <c r="T304" s="169"/>
      <c r="U304" s="169"/>
      <c r="V304" s="169"/>
      <c r="W304" s="169"/>
      <c r="X304" s="169"/>
      <c r="Y304" s="169"/>
      <c r="Z304" s="169"/>
      <c r="AA304" s="169"/>
      <c r="AB304" s="169"/>
      <c r="AC304" s="169"/>
      <c r="AD304" s="169"/>
      <c r="AE304" s="169"/>
      <c r="AF304" s="169"/>
      <c r="AG304" s="169"/>
      <c r="AH304" s="169"/>
      <c r="AI304" s="169"/>
      <c r="AJ304" s="169"/>
      <c r="AK304" s="169"/>
      <c r="AL304" s="169"/>
      <c r="AM304" s="169"/>
      <c r="AN304" s="169"/>
      <c r="AO304" s="169"/>
    </row>
    <row r="305" spans="1:41" x14ac:dyDescent="0.2">
      <c r="A305" s="169"/>
      <c r="B305" s="169"/>
      <c r="C305" s="169"/>
      <c r="D305" s="169"/>
      <c r="E305" s="169"/>
      <c r="F305" s="169"/>
      <c r="G305" s="169"/>
      <c r="H305" s="169"/>
      <c r="I305" s="169"/>
      <c r="J305" s="169"/>
      <c r="K305" s="169"/>
      <c r="L305" s="169"/>
      <c r="M305" s="169"/>
      <c r="N305" s="169"/>
      <c r="O305" s="169"/>
      <c r="P305" s="169"/>
      <c r="Q305" s="169"/>
      <c r="R305" s="169"/>
      <c r="S305" s="169"/>
      <c r="T305" s="169"/>
      <c r="U305" s="169"/>
      <c r="V305" s="169"/>
      <c r="W305" s="169"/>
      <c r="X305" s="169"/>
      <c r="Y305" s="169"/>
      <c r="Z305" s="169"/>
      <c r="AA305" s="169"/>
      <c r="AB305" s="169"/>
      <c r="AC305" s="169"/>
      <c r="AD305" s="169"/>
      <c r="AE305" s="169"/>
      <c r="AF305" s="169"/>
      <c r="AG305" s="169"/>
      <c r="AH305" s="169"/>
      <c r="AI305" s="169"/>
      <c r="AJ305" s="169"/>
      <c r="AK305" s="169"/>
      <c r="AL305" s="169"/>
      <c r="AM305" s="169"/>
      <c r="AN305" s="169"/>
      <c r="AO305" s="169"/>
    </row>
    <row r="306" spans="1:41" x14ac:dyDescent="0.2">
      <c r="A306" s="169"/>
      <c r="B306" s="169"/>
      <c r="C306" s="169"/>
      <c r="D306" s="169"/>
      <c r="E306" s="169"/>
      <c r="F306" s="169"/>
      <c r="G306" s="169"/>
      <c r="H306" s="169"/>
      <c r="I306" s="169"/>
      <c r="J306" s="169"/>
      <c r="K306" s="169"/>
      <c r="L306" s="169"/>
      <c r="M306" s="169"/>
      <c r="N306" s="169"/>
      <c r="O306" s="169"/>
      <c r="P306" s="169"/>
      <c r="Q306" s="169"/>
      <c r="R306" s="169"/>
      <c r="S306" s="169"/>
      <c r="T306" s="169"/>
      <c r="U306" s="169"/>
      <c r="V306" s="169"/>
      <c r="W306" s="169"/>
      <c r="X306" s="169"/>
      <c r="Y306" s="169"/>
      <c r="Z306" s="169"/>
      <c r="AA306" s="169"/>
      <c r="AB306" s="169"/>
      <c r="AC306" s="169"/>
      <c r="AD306" s="169"/>
      <c r="AE306" s="169"/>
      <c r="AF306" s="169"/>
      <c r="AG306" s="169"/>
      <c r="AH306" s="169"/>
      <c r="AI306" s="169"/>
      <c r="AJ306" s="169"/>
      <c r="AK306" s="169"/>
      <c r="AL306" s="169"/>
      <c r="AM306" s="169"/>
      <c r="AN306" s="169"/>
      <c r="AO306" s="169"/>
    </row>
    <row r="307" spans="1:41" x14ac:dyDescent="0.2">
      <c r="A307" s="169"/>
      <c r="B307" s="169"/>
      <c r="C307" s="169"/>
      <c r="D307" s="169"/>
      <c r="E307" s="169"/>
      <c r="F307" s="169"/>
      <c r="G307" s="169"/>
      <c r="H307" s="169"/>
      <c r="I307" s="169"/>
      <c r="J307" s="169"/>
      <c r="K307" s="169"/>
      <c r="L307" s="169"/>
      <c r="M307" s="169"/>
      <c r="N307" s="169"/>
      <c r="O307" s="169"/>
      <c r="P307" s="169"/>
      <c r="Q307" s="169"/>
      <c r="R307" s="169"/>
      <c r="S307" s="169"/>
      <c r="T307" s="169"/>
      <c r="U307" s="169"/>
      <c r="V307" s="169"/>
      <c r="W307" s="169"/>
      <c r="X307" s="169"/>
      <c r="Y307" s="169"/>
      <c r="Z307" s="169"/>
      <c r="AA307" s="169"/>
      <c r="AB307" s="169"/>
      <c r="AC307" s="169"/>
      <c r="AD307" s="169"/>
      <c r="AE307" s="169"/>
      <c r="AF307" s="169"/>
      <c r="AG307" s="169"/>
      <c r="AH307" s="169"/>
      <c r="AI307" s="169"/>
      <c r="AJ307" s="169"/>
      <c r="AK307" s="169"/>
      <c r="AL307" s="169"/>
      <c r="AM307" s="169"/>
      <c r="AN307" s="169"/>
      <c r="AO307" s="169"/>
    </row>
    <row r="308" spans="1:41" x14ac:dyDescent="0.2">
      <c r="A308" s="169"/>
      <c r="B308" s="169"/>
      <c r="C308" s="169"/>
      <c r="D308" s="169"/>
      <c r="E308" s="169"/>
      <c r="F308" s="169"/>
      <c r="G308" s="169"/>
      <c r="H308" s="169"/>
      <c r="I308" s="169"/>
      <c r="J308" s="169"/>
      <c r="K308" s="169"/>
      <c r="L308" s="169"/>
      <c r="M308" s="169"/>
      <c r="N308" s="169"/>
      <c r="O308" s="169"/>
      <c r="P308" s="169"/>
      <c r="Q308" s="169"/>
      <c r="R308" s="169"/>
      <c r="S308" s="169"/>
      <c r="T308" s="169"/>
      <c r="U308" s="169"/>
      <c r="V308" s="169"/>
      <c r="W308" s="169"/>
      <c r="X308" s="169"/>
      <c r="Y308" s="169"/>
      <c r="Z308" s="169"/>
      <c r="AA308" s="169"/>
      <c r="AB308" s="169"/>
      <c r="AC308" s="169"/>
      <c r="AD308" s="169"/>
      <c r="AE308" s="169"/>
      <c r="AF308" s="169"/>
      <c r="AG308" s="169"/>
      <c r="AH308" s="169"/>
      <c r="AI308" s="169"/>
      <c r="AJ308" s="169"/>
      <c r="AK308" s="169"/>
      <c r="AL308" s="169"/>
      <c r="AM308" s="169"/>
      <c r="AN308" s="169"/>
      <c r="AO308" s="169"/>
    </row>
    <row r="309" spans="1:41" x14ac:dyDescent="0.2">
      <c r="A309" s="169"/>
      <c r="B309" s="169"/>
      <c r="C309" s="169"/>
      <c r="D309" s="169"/>
      <c r="E309" s="169"/>
      <c r="F309" s="169"/>
      <c r="G309" s="169"/>
      <c r="H309" s="169"/>
      <c r="I309" s="169"/>
      <c r="J309" s="169"/>
      <c r="K309" s="169"/>
      <c r="L309" s="169"/>
      <c r="M309" s="169"/>
      <c r="N309" s="169"/>
      <c r="O309" s="169"/>
      <c r="P309" s="169"/>
      <c r="Q309" s="169"/>
      <c r="R309" s="169"/>
      <c r="S309" s="169"/>
      <c r="T309" s="169"/>
      <c r="U309" s="169"/>
      <c r="V309" s="169"/>
      <c r="W309" s="169"/>
      <c r="X309" s="169"/>
      <c r="Y309" s="169"/>
      <c r="Z309" s="169"/>
      <c r="AA309" s="169"/>
      <c r="AB309" s="169"/>
      <c r="AC309" s="169"/>
      <c r="AD309" s="169"/>
      <c r="AE309" s="169"/>
      <c r="AF309" s="169"/>
      <c r="AG309" s="169"/>
      <c r="AH309" s="169"/>
      <c r="AI309" s="169"/>
      <c r="AJ309" s="169"/>
      <c r="AK309" s="169"/>
      <c r="AL309" s="169"/>
      <c r="AM309" s="169"/>
      <c r="AN309" s="169"/>
      <c r="AO309" s="169"/>
    </row>
    <row r="310" spans="1:41" x14ac:dyDescent="0.2">
      <c r="A310" s="169"/>
      <c r="B310" s="169"/>
      <c r="C310" s="169"/>
      <c r="D310" s="169"/>
      <c r="E310" s="169"/>
      <c r="F310" s="169"/>
      <c r="G310" s="169"/>
      <c r="H310" s="169"/>
      <c r="I310" s="169"/>
      <c r="J310" s="169"/>
      <c r="K310" s="169"/>
      <c r="L310" s="169"/>
      <c r="M310" s="169"/>
      <c r="N310" s="169"/>
      <c r="O310" s="169"/>
      <c r="P310" s="169"/>
      <c r="Q310" s="169"/>
      <c r="R310" s="169"/>
      <c r="S310" s="169"/>
      <c r="T310" s="169"/>
      <c r="U310" s="169"/>
      <c r="V310" s="169"/>
      <c r="W310" s="169"/>
      <c r="X310" s="169"/>
      <c r="Y310" s="169"/>
      <c r="Z310" s="169"/>
      <c r="AA310" s="169"/>
      <c r="AB310" s="169"/>
      <c r="AC310" s="169"/>
      <c r="AD310" s="169"/>
      <c r="AE310" s="169"/>
      <c r="AF310" s="169"/>
      <c r="AG310" s="169"/>
      <c r="AH310" s="169"/>
      <c r="AI310" s="169"/>
      <c r="AJ310" s="169"/>
      <c r="AK310" s="169"/>
      <c r="AL310" s="169"/>
      <c r="AM310" s="169"/>
      <c r="AN310" s="169"/>
      <c r="AO310" s="169"/>
    </row>
    <row r="311" spans="1:41" x14ac:dyDescent="0.2">
      <c r="A311" s="169"/>
      <c r="B311" s="169"/>
      <c r="C311" s="169"/>
      <c r="D311" s="169"/>
      <c r="E311" s="169"/>
      <c r="F311" s="169"/>
      <c r="G311" s="169"/>
      <c r="H311" s="169"/>
      <c r="I311" s="169"/>
      <c r="J311" s="169"/>
      <c r="K311" s="169"/>
      <c r="L311" s="169"/>
      <c r="M311" s="169"/>
      <c r="N311" s="169"/>
      <c r="O311" s="169"/>
      <c r="P311" s="169"/>
      <c r="Q311" s="169"/>
      <c r="R311" s="169"/>
      <c r="S311" s="169"/>
      <c r="T311" s="169"/>
      <c r="U311" s="169"/>
      <c r="V311" s="169"/>
      <c r="W311" s="169"/>
      <c r="X311" s="169"/>
      <c r="Y311" s="169"/>
      <c r="Z311" s="169"/>
      <c r="AA311" s="169"/>
      <c r="AB311" s="169"/>
      <c r="AC311" s="169"/>
      <c r="AD311" s="169"/>
      <c r="AE311" s="169"/>
      <c r="AF311" s="169"/>
      <c r="AG311" s="169"/>
      <c r="AH311" s="169"/>
      <c r="AI311" s="169"/>
      <c r="AJ311" s="169"/>
      <c r="AK311" s="169"/>
      <c r="AL311" s="169"/>
      <c r="AM311" s="169"/>
      <c r="AN311" s="169"/>
      <c r="AO311" s="169"/>
    </row>
    <row r="312" spans="1:41" x14ac:dyDescent="0.2">
      <c r="A312" s="169"/>
      <c r="B312" s="169"/>
      <c r="C312" s="169"/>
      <c r="D312" s="169"/>
      <c r="E312" s="169"/>
      <c r="F312" s="169"/>
      <c r="G312" s="169"/>
      <c r="H312" s="169"/>
      <c r="I312" s="169"/>
      <c r="J312" s="169"/>
      <c r="K312" s="169"/>
      <c r="L312" s="169"/>
      <c r="M312" s="169"/>
      <c r="N312" s="169"/>
      <c r="O312" s="169"/>
      <c r="P312" s="169"/>
      <c r="Q312" s="169"/>
      <c r="R312" s="169"/>
      <c r="S312" s="169"/>
      <c r="T312" s="169"/>
      <c r="U312" s="169"/>
      <c r="V312" s="169"/>
      <c r="W312" s="169"/>
      <c r="X312" s="169"/>
      <c r="Y312" s="169"/>
      <c r="Z312" s="169"/>
      <c r="AA312" s="169"/>
      <c r="AB312" s="169"/>
      <c r="AC312" s="169"/>
      <c r="AD312" s="169"/>
      <c r="AE312" s="169"/>
      <c r="AF312" s="169"/>
      <c r="AG312" s="169"/>
      <c r="AH312" s="169"/>
      <c r="AI312" s="169"/>
      <c r="AJ312" s="169"/>
      <c r="AK312" s="169"/>
      <c r="AL312" s="169"/>
      <c r="AM312" s="169"/>
      <c r="AN312" s="169"/>
      <c r="AO312" s="169"/>
    </row>
    <row r="313" spans="1:41" x14ac:dyDescent="0.2">
      <c r="A313" s="169"/>
      <c r="B313" s="169"/>
      <c r="C313" s="169"/>
      <c r="D313" s="169"/>
      <c r="E313" s="169"/>
      <c r="F313" s="169"/>
      <c r="G313" s="169"/>
      <c r="H313" s="169"/>
      <c r="I313" s="169"/>
      <c r="J313" s="169"/>
      <c r="K313" s="169"/>
      <c r="L313" s="169"/>
      <c r="M313" s="169"/>
      <c r="N313" s="169"/>
      <c r="O313" s="169"/>
      <c r="P313" s="169"/>
      <c r="Q313" s="169"/>
      <c r="R313" s="169"/>
      <c r="S313" s="169"/>
      <c r="T313" s="169"/>
      <c r="U313" s="169"/>
      <c r="V313" s="169"/>
      <c r="W313" s="169"/>
      <c r="X313" s="169"/>
      <c r="Y313" s="169"/>
      <c r="Z313" s="169"/>
      <c r="AA313" s="169"/>
      <c r="AB313" s="169"/>
      <c r="AC313" s="169"/>
      <c r="AD313" s="169"/>
      <c r="AE313" s="169"/>
      <c r="AF313" s="169"/>
      <c r="AG313" s="169"/>
      <c r="AH313" s="169"/>
      <c r="AI313" s="169"/>
      <c r="AJ313" s="169"/>
      <c r="AK313" s="169"/>
      <c r="AL313" s="169"/>
      <c r="AM313" s="169"/>
      <c r="AN313" s="169"/>
      <c r="AO313" s="169"/>
    </row>
    <row r="314" spans="1:41" x14ac:dyDescent="0.2">
      <c r="A314" s="169"/>
      <c r="B314" s="169"/>
      <c r="C314" s="169"/>
      <c r="D314" s="169"/>
      <c r="E314" s="169"/>
      <c r="F314" s="169"/>
      <c r="G314" s="169"/>
      <c r="H314" s="169"/>
      <c r="I314" s="169"/>
      <c r="J314" s="169"/>
      <c r="K314" s="169"/>
      <c r="L314" s="169"/>
      <c r="M314" s="169"/>
      <c r="N314" s="169"/>
      <c r="O314" s="169"/>
      <c r="P314" s="169"/>
      <c r="Q314" s="169"/>
      <c r="R314" s="169"/>
      <c r="S314" s="169"/>
      <c r="T314" s="169"/>
      <c r="U314" s="169"/>
      <c r="V314" s="169"/>
      <c r="W314" s="169"/>
      <c r="X314" s="169"/>
      <c r="Y314" s="169"/>
      <c r="Z314" s="169"/>
      <c r="AA314" s="169"/>
      <c r="AB314" s="169"/>
      <c r="AC314" s="169"/>
      <c r="AD314" s="169"/>
      <c r="AE314" s="169"/>
      <c r="AF314" s="169"/>
      <c r="AG314" s="169"/>
      <c r="AH314" s="169"/>
      <c r="AI314" s="169"/>
      <c r="AJ314" s="169"/>
      <c r="AK314" s="169"/>
      <c r="AL314" s="169"/>
      <c r="AM314" s="169"/>
      <c r="AN314" s="169"/>
      <c r="AO314" s="169"/>
    </row>
    <row r="315" spans="1:41" x14ac:dyDescent="0.2">
      <c r="A315" s="169"/>
      <c r="B315" s="169"/>
      <c r="C315" s="169"/>
      <c r="D315" s="169"/>
      <c r="E315" s="169"/>
      <c r="F315" s="169"/>
      <c r="G315" s="169"/>
      <c r="H315" s="169"/>
      <c r="I315" s="169"/>
      <c r="J315" s="169"/>
      <c r="K315" s="169"/>
      <c r="L315" s="169"/>
      <c r="M315" s="169"/>
      <c r="N315" s="169"/>
      <c r="O315" s="169"/>
      <c r="P315" s="169"/>
      <c r="Q315" s="169"/>
      <c r="R315" s="169"/>
      <c r="S315" s="169"/>
      <c r="T315" s="169"/>
      <c r="U315" s="169"/>
      <c r="V315" s="169"/>
      <c r="W315" s="169"/>
      <c r="X315" s="169"/>
      <c r="Y315" s="169"/>
      <c r="Z315" s="169"/>
      <c r="AA315" s="169"/>
      <c r="AB315" s="169"/>
      <c r="AC315" s="169"/>
      <c r="AD315" s="169"/>
      <c r="AE315" s="169"/>
      <c r="AF315" s="169"/>
      <c r="AG315" s="169"/>
      <c r="AH315" s="169"/>
      <c r="AI315" s="169"/>
      <c r="AJ315" s="169"/>
      <c r="AK315" s="169"/>
      <c r="AL315" s="169"/>
      <c r="AM315" s="169"/>
      <c r="AN315" s="169"/>
      <c r="AO315" s="169"/>
    </row>
    <row r="316" spans="1:41" x14ac:dyDescent="0.2">
      <c r="A316" s="169"/>
      <c r="B316" s="169"/>
      <c r="C316" s="169"/>
      <c r="D316" s="169"/>
      <c r="E316" s="169"/>
      <c r="F316" s="169"/>
      <c r="G316" s="169"/>
      <c r="H316" s="169"/>
      <c r="I316" s="169"/>
      <c r="J316" s="169"/>
      <c r="K316" s="169"/>
      <c r="L316" s="169"/>
      <c r="M316" s="169"/>
      <c r="N316" s="169"/>
      <c r="O316" s="169"/>
      <c r="P316" s="169"/>
      <c r="Q316" s="169"/>
      <c r="R316" s="169"/>
      <c r="S316" s="169"/>
      <c r="T316" s="169"/>
      <c r="U316" s="169"/>
      <c r="V316" s="169"/>
      <c r="W316" s="169"/>
      <c r="X316" s="169"/>
      <c r="Y316" s="169"/>
      <c r="Z316" s="169"/>
      <c r="AA316" s="169"/>
      <c r="AB316" s="169"/>
      <c r="AC316" s="169"/>
      <c r="AD316" s="169"/>
      <c r="AE316" s="169"/>
      <c r="AF316" s="169"/>
      <c r="AG316" s="169"/>
      <c r="AH316" s="169"/>
      <c r="AI316" s="169"/>
      <c r="AJ316" s="169"/>
      <c r="AK316" s="169"/>
      <c r="AL316" s="169"/>
      <c r="AM316" s="169"/>
      <c r="AN316" s="169"/>
      <c r="AO316" s="169"/>
    </row>
    <row r="317" spans="1:41" x14ac:dyDescent="0.2">
      <c r="A317" s="169"/>
      <c r="B317" s="169"/>
      <c r="C317" s="169"/>
      <c r="D317" s="169"/>
      <c r="E317" s="169"/>
      <c r="F317" s="169"/>
      <c r="G317" s="169"/>
      <c r="H317" s="169"/>
      <c r="I317" s="169"/>
      <c r="J317" s="169"/>
      <c r="K317" s="169"/>
      <c r="L317" s="169"/>
      <c r="M317" s="169"/>
      <c r="N317" s="169"/>
      <c r="O317" s="169"/>
      <c r="P317" s="169"/>
      <c r="Q317" s="169"/>
      <c r="R317" s="169"/>
      <c r="S317" s="169"/>
      <c r="T317" s="169"/>
      <c r="U317" s="169"/>
      <c r="V317" s="169"/>
      <c r="W317" s="169"/>
      <c r="X317" s="169"/>
      <c r="Y317" s="169"/>
      <c r="Z317" s="169"/>
      <c r="AA317" s="169"/>
      <c r="AB317" s="169"/>
      <c r="AC317" s="169"/>
      <c r="AD317" s="169"/>
      <c r="AE317" s="169"/>
      <c r="AF317" s="169"/>
      <c r="AG317" s="169"/>
      <c r="AH317" s="169"/>
      <c r="AI317" s="169"/>
      <c r="AJ317" s="169"/>
      <c r="AK317" s="169"/>
      <c r="AL317" s="169"/>
      <c r="AM317" s="169"/>
      <c r="AN317" s="169"/>
      <c r="AO317" s="169"/>
    </row>
    <row r="318" spans="1:41" x14ac:dyDescent="0.2">
      <c r="A318" s="169"/>
      <c r="B318" s="169"/>
      <c r="C318" s="169"/>
      <c r="D318" s="169"/>
      <c r="E318" s="169"/>
      <c r="F318" s="169"/>
      <c r="G318" s="169"/>
      <c r="H318" s="169"/>
      <c r="I318" s="169"/>
      <c r="J318" s="169"/>
      <c r="K318" s="169"/>
      <c r="L318" s="169"/>
      <c r="M318" s="169"/>
      <c r="N318" s="169"/>
      <c r="O318" s="169"/>
      <c r="P318" s="169"/>
      <c r="Q318" s="169"/>
      <c r="R318" s="169"/>
      <c r="S318" s="169"/>
      <c r="T318" s="169"/>
      <c r="U318" s="169"/>
      <c r="V318" s="169"/>
      <c r="W318" s="169"/>
      <c r="X318" s="169"/>
      <c r="Y318" s="169"/>
      <c r="Z318" s="169"/>
      <c r="AA318" s="169"/>
      <c r="AB318" s="169"/>
      <c r="AC318" s="169"/>
      <c r="AD318" s="169"/>
      <c r="AE318" s="169"/>
      <c r="AF318" s="169"/>
      <c r="AG318" s="169"/>
      <c r="AH318" s="169"/>
      <c r="AI318" s="169"/>
      <c r="AJ318" s="169"/>
      <c r="AK318" s="169"/>
      <c r="AL318" s="169"/>
      <c r="AM318" s="169"/>
      <c r="AN318" s="169"/>
      <c r="AO318" s="169"/>
    </row>
    <row r="319" spans="1:41" x14ac:dyDescent="0.2">
      <c r="A319" s="169"/>
      <c r="B319" s="169"/>
      <c r="C319" s="169"/>
      <c r="D319" s="169"/>
      <c r="E319" s="169"/>
      <c r="F319" s="169"/>
      <c r="G319" s="169"/>
      <c r="H319" s="169"/>
      <c r="I319" s="169"/>
      <c r="J319" s="169"/>
      <c r="K319" s="169"/>
      <c r="L319" s="169"/>
      <c r="M319" s="169"/>
      <c r="N319" s="169"/>
      <c r="O319" s="169"/>
      <c r="P319" s="169"/>
      <c r="Q319" s="169"/>
      <c r="R319" s="169"/>
      <c r="S319" s="169"/>
      <c r="T319" s="169"/>
      <c r="U319" s="169"/>
      <c r="V319" s="169"/>
      <c r="W319" s="169"/>
      <c r="X319" s="169"/>
      <c r="Y319" s="169"/>
      <c r="Z319" s="169"/>
      <c r="AA319" s="169"/>
      <c r="AB319" s="169"/>
      <c r="AC319" s="169"/>
      <c r="AD319" s="169"/>
      <c r="AE319" s="169"/>
      <c r="AF319" s="169"/>
      <c r="AG319" s="169"/>
      <c r="AH319" s="169"/>
      <c r="AI319" s="169"/>
      <c r="AJ319" s="169"/>
      <c r="AK319" s="169"/>
      <c r="AL319" s="169"/>
      <c r="AM319" s="169"/>
      <c r="AN319" s="169"/>
      <c r="AO319" s="169"/>
    </row>
    <row r="320" spans="1:41" x14ac:dyDescent="0.2">
      <c r="A320" s="169"/>
      <c r="B320" s="169"/>
      <c r="C320" s="169"/>
      <c r="D320" s="169"/>
      <c r="E320" s="169"/>
      <c r="F320" s="169"/>
      <c r="G320" s="169"/>
      <c r="H320" s="169"/>
      <c r="I320" s="169"/>
      <c r="J320" s="169"/>
      <c r="K320" s="169"/>
      <c r="L320" s="169"/>
      <c r="M320" s="169"/>
      <c r="N320" s="169"/>
      <c r="O320" s="169"/>
      <c r="P320" s="169"/>
      <c r="Q320" s="169"/>
      <c r="R320" s="169"/>
      <c r="S320" s="169"/>
      <c r="T320" s="169"/>
      <c r="U320" s="169"/>
      <c r="V320" s="169"/>
      <c r="W320" s="169"/>
      <c r="X320" s="169"/>
      <c r="Y320" s="169"/>
      <c r="Z320" s="169"/>
      <c r="AA320" s="169"/>
      <c r="AB320" s="169"/>
      <c r="AC320" s="169"/>
      <c r="AD320" s="169"/>
      <c r="AE320" s="169"/>
      <c r="AF320" s="169"/>
      <c r="AG320" s="169"/>
      <c r="AH320" s="169"/>
      <c r="AI320" s="169"/>
      <c r="AJ320" s="169"/>
      <c r="AK320" s="169"/>
      <c r="AL320" s="169"/>
      <c r="AM320" s="169"/>
      <c r="AN320" s="169"/>
      <c r="AO320" s="169"/>
    </row>
    <row r="321" spans="1:41" x14ac:dyDescent="0.2">
      <c r="A321" s="169"/>
      <c r="B321" s="169"/>
      <c r="C321" s="169"/>
      <c r="D321" s="169"/>
      <c r="E321" s="169"/>
      <c r="F321" s="169"/>
      <c r="G321" s="169"/>
      <c r="H321" s="169"/>
      <c r="I321" s="169"/>
      <c r="J321" s="169"/>
      <c r="K321" s="169"/>
      <c r="L321" s="169"/>
      <c r="M321" s="169"/>
      <c r="N321" s="169"/>
      <c r="O321" s="169"/>
      <c r="P321" s="169"/>
      <c r="Q321" s="169"/>
      <c r="R321" s="169"/>
      <c r="S321" s="169"/>
      <c r="T321" s="169"/>
      <c r="U321" s="169"/>
      <c r="V321" s="169"/>
      <c r="W321" s="169"/>
      <c r="X321" s="169"/>
      <c r="Y321" s="169"/>
      <c r="Z321" s="169"/>
      <c r="AA321" s="169"/>
      <c r="AB321" s="169"/>
      <c r="AC321" s="169"/>
      <c r="AD321" s="169"/>
      <c r="AE321" s="169"/>
      <c r="AF321" s="169"/>
      <c r="AG321" s="169"/>
      <c r="AH321" s="169"/>
      <c r="AI321" s="169"/>
      <c r="AJ321" s="169"/>
      <c r="AK321" s="169"/>
      <c r="AL321" s="169"/>
      <c r="AM321" s="169"/>
      <c r="AN321" s="169"/>
      <c r="AO321" s="169"/>
    </row>
    <row r="322" spans="1:41" x14ac:dyDescent="0.2">
      <c r="A322" s="169"/>
      <c r="B322" s="169"/>
      <c r="C322" s="169"/>
      <c r="D322" s="169"/>
      <c r="E322" s="169"/>
      <c r="F322" s="169"/>
      <c r="G322" s="169"/>
      <c r="H322" s="169"/>
      <c r="I322" s="169"/>
      <c r="J322" s="169"/>
      <c r="K322" s="169"/>
      <c r="L322" s="169"/>
      <c r="M322" s="169"/>
      <c r="N322" s="169"/>
      <c r="O322" s="169"/>
      <c r="P322" s="169"/>
      <c r="Q322" s="169"/>
      <c r="R322" s="169"/>
      <c r="S322" s="169"/>
      <c r="T322" s="169"/>
      <c r="U322" s="169"/>
      <c r="V322" s="169"/>
      <c r="W322" s="169"/>
      <c r="X322" s="169"/>
      <c r="Y322" s="169"/>
      <c r="Z322" s="169"/>
      <c r="AA322" s="169"/>
      <c r="AB322" s="169"/>
      <c r="AC322" s="169"/>
      <c r="AD322" s="169"/>
      <c r="AE322" s="169"/>
      <c r="AF322" s="169"/>
      <c r="AG322" s="169"/>
      <c r="AH322" s="169"/>
      <c r="AI322" s="169"/>
      <c r="AJ322" s="169"/>
      <c r="AK322" s="169"/>
      <c r="AL322" s="169"/>
      <c r="AM322" s="169"/>
      <c r="AN322" s="169"/>
      <c r="AO322" s="169"/>
    </row>
    <row r="323" spans="1:41" x14ac:dyDescent="0.2">
      <c r="A323" s="169"/>
      <c r="B323" s="169"/>
      <c r="C323" s="169"/>
      <c r="D323" s="169"/>
      <c r="E323" s="169"/>
      <c r="F323" s="169"/>
      <c r="G323" s="169"/>
      <c r="H323" s="169"/>
      <c r="I323" s="169"/>
      <c r="J323" s="169"/>
      <c r="K323" s="169"/>
      <c r="L323" s="169"/>
      <c r="M323" s="169"/>
      <c r="N323" s="169"/>
      <c r="O323" s="169"/>
      <c r="P323" s="169"/>
      <c r="Q323" s="169"/>
      <c r="R323" s="169"/>
      <c r="S323" s="169"/>
      <c r="T323" s="169"/>
      <c r="U323" s="169"/>
      <c r="V323" s="169"/>
      <c r="W323" s="169"/>
      <c r="X323" s="169"/>
      <c r="Y323" s="169"/>
      <c r="Z323" s="169"/>
      <c r="AA323" s="169"/>
      <c r="AB323" s="169"/>
      <c r="AC323" s="169"/>
      <c r="AD323" s="169"/>
      <c r="AE323" s="169"/>
      <c r="AF323" s="169"/>
      <c r="AG323" s="169"/>
      <c r="AH323" s="169"/>
      <c r="AI323" s="169"/>
      <c r="AJ323" s="169"/>
      <c r="AK323" s="169"/>
      <c r="AL323" s="169"/>
      <c r="AM323" s="169"/>
      <c r="AN323" s="169"/>
      <c r="AO323" s="169"/>
    </row>
    <row r="324" spans="1:41" x14ac:dyDescent="0.2">
      <c r="A324" s="169"/>
      <c r="B324" s="169"/>
      <c r="C324" s="169"/>
      <c r="D324" s="169"/>
      <c r="E324" s="169"/>
      <c r="F324" s="169"/>
      <c r="G324" s="169"/>
      <c r="H324" s="169"/>
      <c r="I324" s="169"/>
      <c r="J324" s="169"/>
      <c r="K324" s="169"/>
      <c r="L324" s="169"/>
      <c r="M324" s="169"/>
      <c r="N324" s="169"/>
      <c r="O324" s="169"/>
      <c r="P324" s="169"/>
      <c r="Q324" s="169"/>
      <c r="R324" s="169"/>
      <c r="S324" s="169"/>
      <c r="T324" s="169"/>
      <c r="U324" s="169"/>
      <c r="V324" s="169"/>
      <c r="W324" s="169"/>
      <c r="X324" s="169"/>
      <c r="Y324" s="169"/>
      <c r="Z324" s="169"/>
      <c r="AA324" s="169"/>
      <c r="AB324" s="169"/>
      <c r="AC324" s="169"/>
      <c r="AD324" s="169"/>
      <c r="AE324" s="169"/>
      <c r="AF324" s="169"/>
      <c r="AG324" s="169"/>
      <c r="AH324" s="169"/>
      <c r="AI324" s="169"/>
      <c r="AJ324" s="169"/>
      <c r="AK324" s="169"/>
      <c r="AL324" s="169"/>
      <c r="AM324" s="169"/>
      <c r="AN324" s="169"/>
      <c r="AO324" s="169"/>
    </row>
    <row r="325" spans="1:41" x14ac:dyDescent="0.2">
      <c r="A325" s="169"/>
      <c r="B325" s="169"/>
      <c r="C325" s="169"/>
      <c r="D325" s="169"/>
      <c r="E325" s="169"/>
      <c r="F325" s="169"/>
      <c r="G325" s="169"/>
      <c r="H325" s="169"/>
      <c r="I325" s="169"/>
      <c r="J325" s="169"/>
      <c r="K325" s="169"/>
      <c r="L325" s="169"/>
      <c r="M325" s="169"/>
      <c r="N325" s="169"/>
      <c r="O325" s="169"/>
      <c r="P325" s="169"/>
      <c r="Q325" s="169"/>
      <c r="R325" s="169"/>
      <c r="S325" s="169"/>
      <c r="T325" s="169"/>
      <c r="U325" s="169"/>
      <c r="V325" s="169"/>
      <c r="W325" s="169"/>
      <c r="X325" s="169"/>
      <c r="Y325" s="169"/>
      <c r="Z325" s="169"/>
      <c r="AA325" s="169"/>
      <c r="AB325" s="169"/>
      <c r="AC325" s="169"/>
      <c r="AD325" s="169"/>
      <c r="AE325" s="169"/>
      <c r="AF325" s="169"/>
      <c r="AG325" s="169"/>
      <c r="AH325" s="169"/>
      <c r="AI325" s="169"/>
      <c r="AJ325" s="169"/>
      <c r="AK325" s="169"/>
      <c r="AL325" s="169"/>
      <c r="AM325" s="169"/>
      <c r="AN325" s="169"/>
      <c r="AO325" s="169"/>
    </row>
    <row r="326" spans="1:41" x14ac:dyDescent="0.2">
      <c r="A326" s="169"/>
      <c r="B326" s="169"/>
      <c r="C326" s="169"/>
      <c r="D326" s="169"/>
      <c r="E326" s="169"/>
      <c r="F326" s="169"/>
      <c r="G326" s="169"/>
      <c r="H326" s="169"/>
      <c r="I326" s="169"/>
      <c r="J326" s="169"/>
      <c r="K326" s="169"/>
      <c r="L326" s="169"/>
      <c r="M326" s="169"/>
      <c r="N326" s="169"/>
      <c r="O326" s="169"/>
      <c r="P326" s="169"/>
      <c r="Q326" s="169"/>
      <c r="R326" s="169"/>
      <c r="S326" s="169"/>
      <c r="T326" s="169"/>
      <c r="U326" s="169"/>
      <c r="V326" s="169"/>
      <c r="W326" s="169"/>
      <c r="X326" s="169"/>
      <c r="Y326" s="169"/>
      <c r="Z326" s="169"/>
      <c r="AA326" s="169"/>
      <c r="AB326" s="169"/>
      <c r="AC326" s="169"/>
      <c r="AD326" s="169"/>
      <c r="AE326" s="169"/>
      <c r="AF326" s="169"/>
      <c r="AG326" s="169"/>
      <c r="AH326" s="169"/>
      <c r="AI326" s="169"/>
      <c r="AJ326" s="169"/>
      <c r="AK326" s="169"/>
      <c r="AL326" s="169"/>
      <c r="AM326" s="169"/>
      <c r="AN326" s="169"/>
      <c r="AO326" s="169"/>
    </row>
    <row r="327" spans="1:41" x14ac:dyDescent="0.2">
      <c r="A327" s="169"/>
      <c r="B327" s="169"/>
      <c r="C327" s="169"/>
      <c r="D327" s="169"/>
      <c r="E327" s="169"/>
      <c r="F327" s="169"/>
      <c r="G327" s="169"/>
      <c r="H327" s="169"/>
      <c r="I327" s="169"/>
      <c r="J327" s="169"/>
      <c r="K327" s="169"/>
      <c r="L327" s="169"/>
      <c r="M327" s="169"/>
      <c r="N327" s="169"/>
      <c r="O327" s="169"/>
      <c r="P327" s="169"/>
      <c r="Q327" s="169"/>
      <c r="R327" s="169"/>
      <c r="S327" s="169"/>
      <c r="T327" s="169"/>
      <c r="U327" s="169"/>
      <c r="V327" s="169"/>
      <c r="W327" s="169"/>
      <c r="X327" s="169"/>
      <c r="Y327" s="169"/>
      <c r="Z327" s="169"/>
      <c r="AA327" s="169"/>
      <c r="AB327" s="169"/>
      <c r="AC327" s="169"/>
      <c r="AD327" s="169"/>
      <c r="AE327" s="169"/>
      <c r="AF327" s="169"/>
      <c r="AG327" s="169"/>
      <c r="AH327" s="169"/>
      <c r="AI327" s="169"/>
      <c r="AJ327" s="169"/>
      <c r="AK327" s="169"/>
      <c r="AL327" s="169"/>
      <c r="AM327" s="169"/>
      <c r="AN327" s="169"/>
      <c r="AO327" s="169"/>
    </row>
    <row r="328" spans="1:41" x14ac:dyDescent="0.2">
      <c r="A328" s="169"/>
      <c r="B328" s="169"/>
      <c r="C328" s="169"/>
      <c r="D328" s="169"/>
      <c r="E328" s="169"/>
      <c r="F328" s="169"/>
      <c r="G328" s="169"/>
      <c r="H328" s="169"/>
      <c r="I328" s="169"/>
      <c r="J328" s="169"/>
      <c r="K328" s="169"/>
      <c r="L328" s="169"/>
      <c r="M328" s="169"/>
      <c r="N328" s="169"/>
      <c r="O328" s="169"/>
      <c r="P328" s="169"/>
      <c r="Q328" s="169"/>
      <c r="R328" s="169"/>
      <c r="S328" s="169"/>
      <c r="T328" s="169"/>
      <c r="U328" s="169"/>
      <c r="V328" s="169"/>
      <c r="W328" s="169"/>
      <c r="X328" s="169"/>
      <c r="Y328" s="169"/>
      <c r="Z328" s="169"/>
      <c r="AA328" s="169"/>
      <c r="AB328" s="169"/>
      <c r="AC328" s="169"/>
      <c r="AD328" s="169"/>
      <c r="AE328" s="169"/>
      <c r="AF328" s="169"/>
      <c r="AG328" s="169"/>
      <c r="AH328" s="169"/>
      <c r="AI328" s="169"/>
      <c r="AJ328" s="169"/>
      <c r="AK328" s="169"/>
      <c r="AL328" s="169"/>
      <c r="AM328" s="169"/>
      <c r="AN328" s="169"/>
      <c r="AO328" s="169"/>
    </row>
    <row r="329" spans="1:41" x14ac:dyDescent="0.2">
      <c r="A329" s="169"/>
      <c r="B329" s="169"/>
      <c r="C329" s="169"/>
      <c r="D329" s="169"/>
      <c r="E329" s="169"/>
      <c r="F329" s="169"/>
      <c r="G329" s="169"/>
      <c r="H329" s="169"/>
      <c r="I329" s="169"/>
      <c r="J329" s="169"/>
      <c r="K329" s="169"/>
      <c r="L329" s="169"/>
      <c r="M329" s="169"/>
      <c r="N329" s="169"/>
      <c r="O329" s="169"/>
      <c r="P329" s="169"/>
      <c r="Q329" s="169"/>
      <c r="R329" s="169"/>
      <c r="S329" s="169"/>
      <c r="T329" s="169"/>
      <c r="U329" s="169"/>
      <c r="V329" s="169"/>
      <c r="W329" s="169"/>
      <c r="X329" s="169"/>
      <c r="Y329" s="169"/>
      <c r="Z329" s="169"/>
      <c r="AA329" s="169"/>
      <c r="AB329" s="169"/>
      <c r="AC329" s="169"/>
      <c r="AD329" s="169"/>
      <c r="AE329" s="169"/>
      <c r="AF329" s="169"/>
      <c r="AG329" s="169"/>
      <c r="AH329" s="169"/>
      <c r="AI329" s="169"/>
      <c r="AJ329" s="169"/>
      <c r="AK329" s="169"/>
      <c r="AL329" s="169"/>
      <c r="AM329" s="169"/>
      <c r="AN329" s="169"/>
      <c r="AO329" s="169"/>
    </row>
    <row r="330" spans="1:41" x14ac:dyDescent="0.2">
      <c r="A330" s="169"/>
      <c r="B330" s="169"/>
      <c r="C330" s="169"/>
      <c r="D330" s="169"/>
      <c r="E330" s="169"/>
      <c r="F330" s="169"/>
      <c r="G330" s="169"/>
      <c r="H330" s="169"/>
      <c r="I330" s="169"/>
      <c r="J330" s="169"/>
      <c r="K330" s="169"/>
      <c r="L330" s="169"/>
      <c r="M330" s="169"/>
      <c r="N330" s="169"/>
      <c r="O330" s="169"/>
      <c r="P330" s="169"/>
      <c r="Q330" s="169"/>
      <c r="R330" s="169"/>
      <c r="S330" s="169"/>
      <c r="T330" s="169"/>
      <c r="U330" s="169"/>
      <c r="V330" s="169"/>
      <c r="W330" s="169"/>
      <c r="X330" s="169"/>
      <c r="Y330" s="169"/>
      <c r="Z330" s="169"/>
      <c r="AA330" s="169"/>
      <c r="AB330" s="169"/>
      <c r="AC330" s="169"/>
      <c r="AD330" s="169"/>
      <c r="AE330" s="169"/>
      <c r="AF330" s="169"/>
      <c r="AG330" s="169"/>
      <c r="AH330" s="169"/>
      <c r="AI330" s="169"/>
      <c r="AJ330" s="169"/>
      <c r="AK330" s="169"/>
      <c r="AL330" s="169"/>
      <c r="AM330" s="169"/>
      <c r="AN330" s="169"/>
      <c r="AO330" s="169"/>
    </row>
    <row r="331" spans="1:41" x14ac:dyDescent="0.2">
      <c r="A331" s="169"/>
      <c r="B331" s="169"/>
      <c r="C331" s="169"/>
      <c r="D331" s="169"/>
      <c r="E331" s="169"/>
      <c r="F331" s="169"/>
      <c r="G331" s="169"/>
      <c r="H331" s="169"/>
      <c r="I331" s="169"/>
      <c r="J331" s="169"/>
      <c r="K331" s="169"/>
      <c r="L331" s="169"/>
      <c r="M331" s="169"/>
      <c r="N331" s="169"/>
      <c r="O331" s="169"/>
      <c r="P331" s="169"/>
      <c r="Q331" s="169"/>
      <c r="R331" s="169"/>
      <c r="S331" s="169"/>
      <c r="T331" s="169"/>
      <c r="U331" s="169"/>
      <c r="V331" s="169"/>
      <c r="W331" s="169"/>
      <c r="X331" s="169"/>
      <c r="Y331" s="169"/>
      <c r="Z331" s="169"/>
      <c r="AA331" s="169"/>
      <c r="AB331" s="169"/>
      <c r="AC331" s="169"/>
      <c r="AD331" s="169"/>
      <c r="AE331" s="169"/>
      <c r="AF331" s="169"/>
      <c r="AG331" s="169"/>
      <c r="AH331" s="169"/>
      <c r="AI331" s="169"/>
      <c r="AJ331" s="169"/>
      <c r="AK331" s="169"/>
      <c r="AL331" s="169"/>
      <c r="AM331" s="169"/>
      <c r="AN331" s="169"/>
      <c r="AO331" s="169"/>
    </row>
    <row r="332" spans="1:41" x14ac:dyDescent="0.2">
      <c r="A332" s="169"/>
      <c r="B332" s="169"/>
      <c r="C332" s="169"/>
      <c r="D332" s="169"/>
      <c r="E332" s="169"/>
      <c r="F332" s="169"/>
      <c r="G332" s="169"/>
      <c r="H332" s="169"/>
      <c r="I332" s="169"/>
      <c r="J332" s="169"/>
      <c r="K332" s="169"/>
      <c r="L332" s="169"/>
      <c r="M332" s="169"/>
      <c r="N332" s="169"/>
      <c r="O332" s="169"/>
      <c r="P332" s="169"/>
      <c r="Q332" s="169"/>
      <c r="R332" s="169"/>
      <c r="S332" s="169"/>
      <c r="T332" s="169"/>
      <c r="U332" s="169"/>
      <c r="V332" s="169"/>
      <c r="W332" s="169"/>
      <c r="X332" s="169"/>
      <c r="Y332" s="169"/>
      <c r="Z332" s="169"/>
      <c r="AA332" s="169"/>
      <c r="AB332" s="169"/>
      <c r="AC332" s="169"/>
      <c r="AD332" s="169"/>
      <c r="AE332" s="169"/>
      <c r="AF332" s="169"/>
      <c r="AG332" s="169"/>
      <c r="AH332" s="169"/>
      <c r="AI332" s="169"/>
      <c r="AJ332" s="169"/>
      <c r="AK332" s="169"/>
      <c r="AL332" s="169"/>
      <c r="AM332" s="169"/>
      <c r="AN332" s="169"/>
      <c r="AO332" s="169"/>
    </row>
    <row r="333" spans="1:41" x14ac:dyDescent="0.2">
      <c r="A333" s="169"/>
      <c r="B333" s="169"/>
      <c r="C333" s="169"/>
      <c r="D333" s="169"/>
      <c r="E333" s="169"/>
      <c r="F333" s="169"/>
      <c r="G333" s="169"/>
      <c r="H333" s="169"/>
      <c r="I333" s="169"/>
      <c r="J333" s="169"/>
      <c r="K333" s="169"/>
      <c r="L333" s="169"/>
      <c r="M333" s="169"/>
      <c r="N333" s="169"/>
      <c r="O333" s="169"/>
      <c r="P333" s="169"/>
      <c r="Q333" s="169"/>
      <c r="R333" s="169"/>
      <c r="S333" s="169"/>
      <c r="T333" s="169"/>
      <c r="U333" s="169"/>
      <c r="V333" s="169"/>
      <c r="W333" s="169"/>
      <c r="X333" s="169"/>
      <c r="Y333" s="169"/>
      <c r="Z333" s="169"/>
      <c r="AA333" s="169"/>
      <c r="AB333" s="169"/>
      <c r="AC333" s="169"/>
      <c r="AD333" s="169"/>
      <c r="AE333" s="169"/>
      <c r="AF333" s="169"/>
      <c r="AG333" s="169"/>
      <c r="AH333" s="169"/>
      <c r="AI333" s="169"/>
      <c r="AJ333" s="169"/>
      <c r="AK333" s="169"/>
      <c r="AL333" s="169"/>
      <c r="AM333" s="169"/>
      <c r="AN333" s="169"/>
      <c r="AO333" s="169"/>
    </row>
    <row r="334" spans="1:41" x14ac:dyDescent="0.2">
      <c r="A334" s="169"/>
      <c r="B334" s="169"/>
      <c r="C334" s="169"/>
      <c r="D334" s="169"/>
      <c r="E334" s="169"/>
      <c r="F334" s="169"/>
      <c r="G334" s="169"/>
      <c r="H334" s="169"/>
      <c r="I334" s="169"/>
      <c r="J334" s="169"/>
      <c r="K334" s="169"/>
      <c r="L334" s="169"/>
      <c r="M334" s="169"/>
      <c r="N334" s="169"/>
      <c r="O334" s="169"/>
      <c r="P334" s="169"/>
      <c r="Q334" s="169"/>
      <c r="R334" s="169"/>
      <c r="S334" s="169"/>
      <c r="T334" s="169"/>
      <c r="U334" s="169"/>
      <c r="V334" s="169"/>
      <c r="W334" s="169"/>
      <c r="X334" s="169"/>
      <c r="Y334" s="169"/>
      <c r="Z334" s="169"/>
      <c r="AA334" s="169"/>
      <c r="AB334" s="169"/>
      <c r="AC334" s="169"/>
      <c r="AD334" s="169"/>
      <c r="AE334" s="169"/>
      <c r="AF334" s="169"/>
      <c r="AG334" s="169"/>
      <c r="AH334" s="169"/>
      <c r="AI334" s="169"/>
      <c r="AJ334" s="169"/>
      <c r="AK334" s="169"/>
      <c r="AL334" s="169"/>
      <c r="AM334" s="169"/>
      <c r="AN334" s="169"/>
      <c r="AO334" s="169"/>
    </row>
    <row r="335" spans="1:41" x14ac:dyDescent="0.2">
      <c r="A335" s="169"/>
      <c r="B335" s="169"/>
      <c r="C335" s="169"/>
      <c r="D335" s="169"/>
      <c r="E335" s="169"/>
      <c r="F335" s="169"/>
      <c r="G335" s="169"/>
      <c r="H335" s="169"/>
      <c r="I335" s="169"/>
      <c r="J335" s="169"/>
      <c r="K335" s="169"/>
      <c r="L335" s="169"/>
      <c r="M335" s="169"/>
      <c r="N335" s="169"/>
      <c r="O335" s="169"/>
      <c r="P335" s="169"/>
      <c r="Q335" s="169"/>
      <c r="R335" s="169"/>
      <c r="S335" s="169"/>
      <c r="T335" s="169"/>
      <c r="U335" s="169"/>
      <c r="V335" s="169"/>
      <c r="W335" s="169"/>
      <c r="X335" s="169"/>
      <c r="Y335" s="169"/>
      <c r="Z335" s="169"/>
      <c r="AA335" s="169"/>
      <c r="AB335" s="169"/>
      <c r="AC335" s="169"/>
      <c r="AD335" s="169"/>
      <c r="AE335" s="169"/>
      <c r="AF335" s="169"/>
      <c r="AG335" s="169"/>
      <c r="AH335" s="169"/>
      <c r="AI335" s="169"/>
      <c r="AJ335" s="169"/>
      <c r="AK335" s="169"/>
      <c r="AL335" s="169"/>
      <c r="AM335" s="169"/>
      <c r="AN335" s="169"/>
      <c r="AO335" s="169"/>
    </row>
    <row r="336" spans="1:41" x14ac:dyDescent="0.2">
      <c r="A336" s="169"/>
      <c r="B336" s="169"/>
      <c r="C336" s="169"/>
      <c r="D336" s="169"/>
      <c r="E336" s="169"/>
      <c r="F336" s="169"/>
      <c r="G336" s="169"/>
      <c r="H336" s="169"/>
      <c r="I336" s="169"/>
      <c r="J336" s="169"/>
      <c r="K336" s="169"/>
      <c r="L336" s="169"/>
      <c r="M336" s="169"/>
      <c r="N336" s="169"/>
      <c r="O336" s="169"/>
      <c r="P336" s="169"/>
      <c r="Q336" s="169"/>
      <c r="R336" s="169"/>
      <c r="S336" s="169"/>
      <c r="T336" s="169"/>
      <c r="U336" s="169"/>
      <c r="V336" s="169"/>
      <c r="W336" s="169"/>
      <c r="X336" s="169"/>
      <c r="Y336" s="169"/>
      <c r="Z336" s="169"/>
      <c r="AA336" s="169"/>
      <c r="AB336" s="169"/>
      <c r="AC336" s="169"/>
      <c r="AD336" s="169"/>
      <c r="AE336" s="169"/>
      <c r="AF336" s="169"/>
      <c r="AG336" s="169"/>
      <c r="AH336" s="169"/>
      <c r="AI336" s="169"/>
      <c r="AJ336" s="169"/>
      <c r="AK336" s="169"/>
      <c r="AL336" s="169"/>
      <c r="AM336" s="169"/>
      <c r="AN336" s="169"/>
      <c r="AO336" s="169"/>
    </row>
    <row r="337" spans="1:41" x14ac:dyDescent="0.2">
      <c r="A337" s="169"/>
      <c r="B337" s="169"/>
      <c r="C337" s="169"/>
      <c r="D337" s="169"/>
      <c r="E337" s="169"/>
      <c r="F337" s="169"/>
      <c r="G337" s="169"/>
      <c r="H337" s="169"/>
      <c r="I337" s="169"/>
      <c r="J337" s="169"/>
      <c r="K337" s="169"/>
      <c r="L337" s="169"/>
      <c r="M337" s="169"/>
      <c r="N337" s="169"/>
      <c r="O337" s="169"/>
      <c r="P337" s="169"/>
      <c r="Q337" s="169"/>
      <c r="R337" s="169"/>
      <c r="S337" s="169"/>
      <c r="T337" s="169"/>
      <c r="U337" s="169"/>
      <c r="V337" s="169"/>
      <c r="W337" s="169"/>
      <c r="X337" s="169"/>
      <c r="Y337" s="169"/>
      <c r="Z337" s="169"/>
      <c r="AA337" s="169"/>
      <c r="AB337" s="169"/>
      <c r="AC337" s="169"/>
      <c r="AD337" s="169"/>
      <c r="AE337" s="169"/>
      <c r="AF337" s="169"/>
      <c r="AG337" s="169"/>
      <c r="AH337" s="169"/>
      <c r="AI337" s="169"/>
      <c r="AJ337" s="169"/>
      <c r="AK337" s="169"/>
      <c r="AL337" s="169"/>
      <c r="AM337" s="169"/>
      <c r="AN337" s="169"/>
      <c r="AO337" s="169"/>
    </row>
    <row r="338" spans="1:41" x14ac:dyDescent="0.2">
      <c r="A338" s="169"/>
      <c r="B338" s="169"/>
      <c r="C338" s="169"/>
      <c r="D338" s="169"/>
      <c r="E338" s="169"/>
      <c r="F338" s="169"/>
      <c r="G338" s="169"/>
      <c r="H338" s="169"/>
      <c r="I338" s="169"/>
      <c r="J338" s="169"/>
      <c r="K338" s="169"/>
      <c r="L338" s="169"/>
      <c r="M338" s="169"/>
      <c r="N338" s="169"/>
      <c r="O338" s="169"/>
      <c r="P338" s="169"/>
      <c r="Q338" s="169"/>
      <c r="R338" s="169"/>
      <c r="S338" s="169"/>
      <c r="T338" s="169"/>
      <c r="U338" s="169"/>
      <c r="V338" s="169"/>
      <c r="W338" s="169"/>
      <c r="X338" s="169"/>
      <c r="Y338" s="169"/>
      <c r="Z338" s="169"/>
      <c r="AA338" s="169"/>
      <c r="AB338" s="169"/>
      <c r="AC338" s="169"/>
      <c r="AD338" s="169"/>
      <c r="AE338" s="169"/>
      <c r="AF338" s="169"/>
      <c r="AG338" s="169"/>
      <c r="AH338" s="169"/>
      <c r="AI338" s="169"/>
      <c r="AJ338" s="169"/>
      <c r="AK338" s="169"/>
      <c r="AL338" s="169"/>
      <c r="AM338" s="169"/>
      <c r="AN338" s="169"/>
      <c r="AO338" s="169"/>
    </row>
    <row r="339" spans="1:41" x14ac:dyDescent="0.2">
      <c r="A339" s="169"/>
      <c r="B339" s="169"/>
      <c r="C339" s="169"/>
      <c r="D339" s="169"/>
      <c r="E339" s="169"/>
      <c r="F339" s="169"/>
      <c r="G339" s="169"/>
      <c r="H339" s="169"/>
      <c r="I339" s="169"/>
      <c r="J339" s="169"/>
      <c r="K339" s="169"/>
      <c r="L339" s="169"/>
      <c r="M339" s="169"/>
      <c r="N339" s="169"/>
      <c r="O339" s="169"/>
      <c r="P339" s="169"/>
      <c r="Q339" s="169"/>
      <c r="R339" s="169"/>
      <c r="S339" s="169"/>
      <c r="T339" s="169"/>
      <c r="U339" s="169"/>
      <c r="V339" s="169"/>
      <c r="W339" s="169"/>
      <c r="X339" s="169"/>
      <c r="Y339" s="169"/>
      <c r="Z339" s="169"/>
      <c r="AA339" s="169"/>
      <c r="AB339" s="169"/>
      <c r="AC339" s="169"/>
      <c r="AD339" s="169"/>
      <c r="AE339" s="169"/>
      <c r="AF339" s="169"/>
      <c r="AG339" s="169"/>
      <c r="AH339" s="169"/>
      <c r="AI339" s="169"/>
      <c r="AJ339" s="169"/>
      <c r="AK339" s="169"/>
      <c r="AL339" s="169"/>
      <c r="AM339" s="169"/>
      <c r="AN339" s="169"/>
      <c r="AO339" s="169"/>
    </row>
    <row r="340" spans="1:41" x14ac:dyDescent="0.2">
      <c r="A340" s="169"/>
      <c r="B340" s="169"/>
      <c r="C340" s="169"/>
      <c r="D340" s="169"/>
      <c r="E340" s="169"/>
      <c r="F340" s="169"/>
      <c r="G340" s="169"/>
      <c r="H340" s="169"/>
      <c r="I340" s="169"/>
      <c r="J340" s="169"/>
      <c r="K340" s="169"/>
      <c r="L340" s="169"/>
      <c r="M340" s="169"/>
      <c r="N340" s="169"/>
      <c r="O340" s="169"/>
      <c r="P340" s="169"/>
      <c r="Q340" s="169"/>
      <c r="R340" s="169"/>
      <c r="S340" s="169"/>
      <c r="T340" s="169"/>
      <c r="U340" s="169"/>
      <c r="V340" s="169"/>
      <c r="W340" s="169"/>
      <c r="X340" s="169"/>
      <c r="Y340" s="169"/>
      <c r="Z340" s="169"/>
      <c r="AA340" s="169"/>
      <c r="AB340" s="169"/>
      <c r="AC340" s="169"/>
      <c r="AD340" s="169"/>
      <c r="AE340" s="169"/>
      <c r="AF340" s="169"/>
      <c r="AG340" s="169"/>
      <c r="AH340" s="169"/>
      <c r="AI340" s="169"/>
      <c r="AJ340" s="169"/>
      <c r="AK340" s="169"/>
      <c r="AL340" s="169"/>
      <c r="AM340" s="169"/>
      <c r="AN340" s="169"/>
      <c r="AO340" s="169"/>
    </row>
    <row r="341" spans="1:41" x14ac:dyDescent="0.2">
      <c r="A341" s="169"/>
      <c r="B341" s="169"/>
      <c r="C341" s="169"/>
      <c r="D341" s="169"/>
      <c r="E341" s="169"/>
      <c r="F341" s="169"/>
      <c r="G341" s="169"/>
      <c r="H341" s="169"/>
      <c r="I341" s="169"/>
      <c r="J341" s="169"/>
      <c r="K341" s="169"/>
      <c r="L341" s="169"/>
      <c r="M341" s="169"/>
      <c r="N341" s="169"/>
      <c r="O341" s="169"/>
      <c r="P341" s="169"/>
      <c r="Q341" s="169"/>
      <c r="R341" s="169"/>
      <c r="S341" s="169"/>
      <c r="T341" s="169"/>
      <c r="U341" s="169"/>
      <c r="V341" s="169"/>
      <c r="W341" s="169"/>
      <c r="X341" s="169"/>
      <c r="Y341" s="169"/>
      <c r="Z341" s="169"/>
      <c r="AA341" s="169"/>
      <c r="AB341" s="169"/>
      <c r="AC341" s="169"/>
      <c r="AD341" s="169"/>
      <c r="AE341" s="169"/>
      <c r="AF341" s="169"/>
      <c r="AG341" s="169"/>
      <c r="AH341" s="169"/>
      <c r="AI341" s="169"/>
      <c r="AJ341" s="169"/>
      <c r="AK341" s="169"/>
      <c r="AL341" s="169"/>
      <c r="AM341" s="169"/>
      <c r="AN341" s="169"/>
      <c r="AO341" s="169"/>
    </row>
    <row r="342" spans="1:41" x14ac:dyDescent="0.2">
      <c r="A342" s="169"/>
      <c r="B342" s="169"/>
      <c r="C342" s="169"/>
      <c r="D342" s="169"/>
      <c r="E342" s="169"/>
      <c r="F342" s="169"/>
      <c r="G342" s="169"/>
      <c r="H342" s="169"/>
      <c r="I342" s="169"/>
      <c r="J342" s="169"/>
      <c r="K342" s="169"/>
      <c r="L342" s="169"/>
      <c r="M342" s="169"/>
      <c r="N342" s="169"/>
      <c r="O342" s="169"/>
      <c r="P342" s="169"/>
      <c r="Q342" s="169"/>
      <c r="R342" s="169"/>
      <c r="S342" s="169"/>
      <c r="T342" s="169"/>
      <c r="U342" s="169"/>
      <c r="V342" s="169"/>
      <c r="W342" s="169"/>
      <c r="X342" s="169"/>
      <c r="Y342" s="169"/>
      <c r="Z342" s="169"/>
      <c r="AA342" s="169"/>
      <c r="AB342" s="169"/>
      <c r="AC342" s="169"/>
      <c r="AD342" s="169"/>
      <c r="AE342" s="169"/>
      <c r="AF342" s="169"/>
      <c r="AG342" s="169"/>
      <c r="AH342" s="169"/>
      <c r="AI342" s="169"/>
      <c r="AJ342" s="169"/>
      <c r="AK342" s="169"/>
      <c r="AL342" s="169"/>
      <c r="AM342" s="169"/>
      <c r="AN342" s="169"/>
      <c r="AO342" s="169"/>
    </row>
    <row r="343" spans="1:41" x14ac:dyDescent="0.2">
      <c r="A343" s="169"/>
      <c r="B343" s="169"/>
      <c r="C343" s="169"/>
      <c r="D343" s="169"/>
      <c r="E343" s="169"/>
      <c r="F343" s="169"/>
      <c r="G343" s="169"/>
      <c r="H343" s="169"/>
      <c r="I343" s="169"/>
      <c r="J343" s="169"/>
      <c r="K343" s="169"/>
      <c r="L343" s="169"/>
      <c r="M343" s="169"/>
      <c r="N343" s="169"/>
      <c r="O343" s="169"/>
      <c r="P343" s="169"/>
      <c r="Q343" s="169"/>
      <c r="R343" s="169"/>
      <c r="S343" s="169"/>
      <c r="T343" s="169"/>
      <c r="U343" s="169"/>
      <c r="V343" s="169"/>
      <c r="W343" s="169"/>
      <c r="X343" s="169"/>
      <c r="Y343" s="169"/>
      <c r="Z343" s="169"/>
      <c r="AA343" s="169"/>
      <c r="AB343" s="169"/>
      <c r="AC343" s="169"/>
      <c r="AD343" s="169"/>
      <c r="AE343" s="169"/>
      <c r="AF343" s="169"/>
      <c r="AG343" s="169"/>
      <c r="AH343" s="169"/>
      <c r="AI343" s="169"/>
      <c r="AJ343" s="169"/>
      <c r="AK343" s="169"/>
      <c r="AL343" s="169"/>
      <c r="AM343" s="169"/>
      <c r="AN343" s="169"/>
      <c r="AO343" s="169"/>
    </row>
    <row r="344" spans="1:41" x14ac:dyDescent="0.2">
      <c r="A344" s="169"/>
      <c r="B344" s="169"/>
      <c r="C344" s="169"/>
      <c r="D344" s="169"/>
      <c r="E344" s="169"/>
      <c r="F344" s="169"/>
      <c r="G344" s="169"/>
      <c r="H344" s="169"/>
      <c r="I344" s="169"/>
      <c r="J344" s="169"/>
      <c r="K344" s="169"/>
      <c r="L344" s="169"/>
      <c r="M344" s="169"/>
      <c r="N344" s="169"/>
      <c r="O344" s="169"/>
      <c r="P344" s="169"/>
      <c r="Q344" s="169"/>
      <c r="R344" s="169"/>
      <c r="S344" s="169"/>
      <c r="T344" s="169"/>
      <c r="U344" s="169"/>
      <c r="V344" s="169"/>
      <c r="W344" s="169"/>
      <c r="X344" s="169"/>
      <c r="Y344" s="169"/>
      <c r="Z344" s="169"/>
      <c r="AA344" s="169"/>
      <c r="AB344" s="169"/>
      <c r="AC344" s="169"/>
      <c r="AD344" s="169"/>
      <c r="AE344" s="169"/>
      <c r="AF344" s="169"/>
      <c r="AG344" s="169"/>
      <c r="AH344" s="169"/>
      <c r="AI344" s="169"/>
      <c r="AJ344" s="169"/>
      <c r="AK344" s="169"/>
      <c r="AL344" s="169"/>
      <c r="AM344" s="169"/>
      <c r="AN344" s="169"/>
      <c r="AO344" s="169"/>
    </row>
    <row r="345" spans="1:41" x14ac:dyDescent="0.2">
      <c r="A345" s="169"/>
      <c r="B345" s="169"/>
      <c r="C345" s="169"/>
      <c r="D345" s="169"/>
      <c r="E345" s="169"/>
      <c r="F345" s="169"/>
      <c r="G345" s="169"/>
      <c r="H345" s="169"/>
      <c r="I345" s="169"/>
      <c r="J345" s="169"/>
      <c r="K345" s="169"/>
      <c r="L345" s="169"/>
      <c r="M345" s="169"/>
      <c r="N345" s="169"/>
      <c r="O345" s="169"/>
      <c r="P345" s="169"/>
      <c r="Q345" s="169"/>
      <c r="R345" s="169"/>
      <c r="S345" s="169"/>
      <c r="T345" s="169"/>
      <c r="U345" s="169"/>
      <c r="V345" s="169"/>
      <c r="W345" s="169"/>
      <c r="X345" s="169"/>
      <c r="Y345" s="169"/>
      <c r="Z345" s="169"/>
      <c r="AA345" s="169"/>
      <c r="AB345" s="169"/>
      <c r="AC345" s="169"/>
      <c r="AD345" s="169"/>
      <c r="AE345" s="169"/>
      <c r="AF345" s="169"/>
      <c r="AG345" s="169"/>
      <c r="AH345" s="169"/>
      <c r="AI345" s="169"/>
      <c r="AJ345" s="169"/>
      <c r="AK345" s="169"/>
      <c r="AL345" s="169"/>
      <c r="AM345" s="169"/>
      <c r="AN345" s="169"/>
      <c r="AO345" s="169"/>
    </row>
    <row r="346" spans="1:41" x14ac:dyDescent="0.2">
      <c r="A346" s="169"/>
      <c r="B346" s="169"/>
      <c r="C346" s="169"/>
      <c r="D346" s="169"/>
      <c r="E346" s="169"/>
      <c r="F346" s="169"/>
      <c r="G346" s="169"/>
      <c r="H346" s="169"/>
      <c r="I346" s="169"/>
      <c r="J346" s="169"/>
      <c r="K346" s="169"/>
      <c r="L346" s="169"/>
      <c r="M346" s="169"/>
      <c r="N346" s="169"/>
      <c r="O346" s="169"/>
      <c r="P346" s="169"/>
      <c r="Q346" s="169"/>
      <c r="R346" s="169"/>
      <c r="S346" s="169"/>
      <c r="T346" s="169"/>
      <c r="U346" s="169"/>
      <c r="V346" s="169"/>
      <c r="W346" s="169"/>
      <c r="X346" s="169"/>
      <c r="Y346" s="169"/>
      <c r="Z346" s="169"/>
      <c r="AA346" s="169"/>
      <c r="AB346" s="169"/>
      <c r="AC346" s="169"/>
      <c r="AD346" s="169"/>
      <c r="AE346" s="169"/>
      <c r="AF346" s="169"/>
      <c r="AG346" s="169"/>
      <c r="AH346" s="169"/>
      <c r="AI346" s="169"/>
      <c r="AJ346" s="169"/>
      <c r="AK346" s="169"/>
      <c r="AL346" s="169"/>
      <c r="AM346" s="169"/>
      <c r="AN346" s="169"/>
      <c r="AO346" s="169"/>
    </row>
    <row r="347" spans="1:41" x14ac:dyDescent="0.2">
      <c r="A347" s="169"/>
      <c r="B347" s="169"/>
      <c r="C347" s="169"/>
      <c r="D347" s="169"/>
      <c r="E347" s="169"/>
      <c r="F347" s="169"/>
      <c r="G347" s="169"/>
      <c r="H347" s="169"/>
      <c r="I347" s="169"/>
      <c r="J347" s="169"/>
      <c r="K347" s="169"/>
      <c r="L347" s="169"/>
      <c r="M347" s="169"/>
      <c r="N347" s="169"/>
      <c r="O347" s="169"/>
      <c r="P347" s="169"/>
      <c r="Q347" s="169"/>
      <c r="R347" s="169"/>
      <c r="S347" s="169"/>
      <c r="T347" s="169"/>
      <c r="U347" s="169"/>
      <c r="V347" s="169"/>
      <c r="W347" s="169"/>
      <c r="X347" s="169"/>
      <c r="Y347" s="169"/>
      <c r="Z347" s="169"/>
      <c r="AA347" s="169"/>
      <c r="AB347" s="169"/>
      <c r="AC347" s="169"/>
      <c r="AD347" s="169"/>
      <c r="AE347" s="169"/>
      <c r="AF347" s="169"/>
      <c r="AG347" s="169"/>
      <c r="AH347" s="169"/>
      <c r="AI347" s="169"/>
      <c r="AJ347" s="169"/>
      <c r="AK347" s="169"/>
      <c r="AL347" s="169"/>
      <c r="AM347" s="169"/>
      <c r="AN347" s="169"/>
      <c r="AO347" s="169"/>
    </row>
    <row r="348" spans="1:41" x14ac:dyDescent="0.2">
      <c r="A348" s="169"/>
      <c r="B348" s="169"/>
      <c r="C348" s="169"/>
      <c r="D348" s="169"/>
      <c r="E348" s="169"/>
      <c r="F348" s="169"/>
      <c r="G348" s="169"/>
      <c r="H348" s="169"/>
      <c r="I348" s="169"/>
      <c r="J348" s="169"/>
      <c r="K348" s="169"/>
      <c r="L348" s="169"/>
      <c r="M348" s="169"/>
      <c r="N348" s="169"/>
      <c r="O348" s="169"/>
      <c r="P348" s="169"/>
      <c r="Q348" s="169"/>
      <c r="R348" s="169"/>
      <c r="S348" s="169"/>
      <c r="T348" s="169"/>
      <c r="U348" s="169"/>
      <c r="V348" s="169"/>
      <c r="W348" s="169"/>
      <c r="X348" s="169"/>
      <c r="Y348" s="169"/>
      <c r="Z348" s="169"/>
      <c r="AA348" s="169"/>
      <c r="AB348" s="169"/>
      <c r="AC348" s="169"/>
      <c r="AD348" s="169"/>
      <c r="AE348" s="169"/>
      <c r="AF348" s="169"/>
      <c r="AG348" s="169"/>
      <c r="AH348" s="169"/>
      <c r="AI348" s="169"/>
      <c r="AJ348" s="169"/>
      <c r="AK348" s="169"/>
      <c r="AL348" s="169"/>
      <c r="AM348" s="169"/>
      <c r="AN348" s="169"/>
      <c r="AO348" s="169"/>
    </row>
    <row r="349" spans="1:41" x14ac:dyDescent="0.2">
      <c r="A349" s="169"/>
      <c r="B349" s="169"/>
      <c r="C349" s="169"/>
      <c r="D349" s="169"/>
      <c r="E349" s="169"/>
      <c r="F349" s="169"/>
      <c r="G349" s="169"/>
      <c r="H349" s="169"/>
      <c r="I349" s="169"/>
      <c r="J349" s="169"/>
      <c r="K349" s="169"/>
      <c r="L349" s="169"/>
      <c r="M349" s="169"/>
      <c r="N349" s="169"/>
      <c r="O349" s="169"/>
      <c r="P349" s="169"/>
      <c r="Q349" s="169"/>
      <c r="R349" s="169"/>
      <c r="S349" s="169"/>
      <c r="T349" s="169"/>
      <c r="U349" s="169"/>
      <c r="V349" s="169"/>
      <c r="W349" s="169"/>
      <c r="X349" s="169"/>
      <c r="Y349" s="169"/>
      <c r="Z349" s="169"/>
      <c r="AA349" s="169"/>
      <c r="AB349" s="169"/>
      <c r="AC349" s="169"/>
      <c r="AD349" s="169"/>
      <c r="AE349" s="169"/>
      <c r="AF349" s="169"/>
      <c r="AG349" s="169"/>
      <c r="AH349" s="169"/>
      <c r="AI349" s="169"/>
      <c r="AJ349" s="169"/>
      <c r="AK349" s="169"/>
      <c r="AL349" s="169"/>
      <c r="AM349" s="169"/>
      <c r="AN349" s="169"/>
      <c r="AO349" s="169"/>
    </row>
    <row r="350" spans="1:41" x14ac:dyDescent="0.2">
      <c r="A350" s="169"/>
      <c r="B350" s="169"/>
      <c r="C350" s="169"/>
      <c r="D350" s="169"/>
      <c r="E350" s="169"/>
      <c r="F350" s="169"/>
      <c r="G350" s="169"/>
      <c r="H350" s="169"/>
      <c r="I350" s="169"/>
      <c r="J350" s="169"/>
      <c r="K350" s="169"/>
      <c r="L350" s="169"/>
      <c r="M350" s="169"/>
      <c r="N350" s="169"/>
      <c r="O350" s="169"/>
      <c r="P350" s="169"/>
      <c r="Q350" s="169"/>
      <c r="R350" s="169"/>
      <c r="S350" s="169"/>
      <c r="T350" s="169"/>
      <c r="U350" s="169"/>
      <c r="V350" s="169"/>
      <c r="W350" s="169"/>
      <c r="X350" s="169"/>
      <c r="Y350" s="169"/>
      <c r="Z350" s="169"/>
      <c r="AA350" s="169"/>
      <c r="AB350" s="169"/>
      <c r="AC350" s="169"/>
      <c r="AD350" s="169"/>
      <c r="AE350" s="169"/>
      <c r="AF350" s="169"/>
      <c r="AG350" s="169"/>
      <c r="AH350" s="169"/>
      <c r="AI350" s="169"/>
      <c r="AJ350" s="169"/>
      <c r="AK350" s="169"/>
      <c r="AL350" s="169"/>
      <c r="AM350" s="169"/>
      <c r="AN350" s="169"/>
      <c r="AO350" s="169"/>
    </row>
    <row r="351" spans="1:41" x14ac:dyDescent="0.2">
      <c r="A351" s="169"/>
      <c r="B351" s="169"/>
      <c r="C351" s="169"/>
      <c r="D351" s="169"/>
      <c r="E351" s="169"/>
      <c r="F351" s="169"/>
      <c r="G351" s="169"/>
      <c r="H351" s="169"/>
      <c r="I351" s="169"/>
      <c r="J351" s="169"/>
      <c r="K351" s="169"/>
      <c r="L351" s="169"/>
      <c r="M351" s="169"/>
      <c r="N351" s="169"/>
      <c r="O351" s="169"/>
      <c r="P351" s="169"/>
      <c r="Q351" s="169"/>
      <c r="R351" s="169"/>
      <c r="S351" s="169"/>
      <c r="T351" s="169"/>
      <c r="U351" s="169"/>
      <c r="V351" s="169"/>
      <c r="W351" s="169"/>
      <c r="X351" s="169"/>
      <c r="Y351" s="169"/>
      <c r="Z351" s="169"/>
      <c r="AA351" s="169"/>
      <c r="AB351" s="169"/>
      <c r="AC351" s="169"/>
      <c r="AD351" s="169"/>
      <c r="AE351" s="169"/>
      <c r="AF351" s="169"/>
      <c r="AG351" s="169"/>
      <c r="AH351" s="169"/>
      <c r="AI351" s="169"/>
      <c r="AJ351" s="169"/>
      <c r="AK351" s="169"/>
      <c r="AL351" s="169"/>
      <c r="AM351" s="169"/>
      <c r="AN351" s="169"/>
      <c r="AO351" s="169"/>
    </row>
    <row r="352" spans="1:41" x14ac:dyDescent="0.2">
      <c r="A352" s="169"/>
      <c r="B352" s="169"/>
      <c r="C352" s="169"/>
      <c r="D352" s="169"/>
      <c r="E352" s="169"/>
      <c r="F352" s="169"/>
      <c r="G352" s="169"/>
      <c r="H352" s="169"/>
      <c r="I352" s="169"/>
      <c r="J352" s="169"/>
      <c r="K352" s="169"/>
      <c r="L352" s="169"/>
      <c r="M352" s="169"/>
      <c r="N352" s="169"/>
      <c r="O352" s="169"/>
      <c r="P352" s="169"/>
      <c r="Q352" s="169"/>
      <c r="R352" s="169"/>
      <c r="S352" s="169"/>
      <c r="T352" s="169"/>
      <c r="U352" s="169"/>
      <c r="V352" s="169"/>
      <c r="W352" s="169"/>
      <c r="X352" s="169"/>
      <c r="Y352" s="169"/>
      <c r="Z352" s="169"/>
      <c r="AA352" s="169"/>
      <c r="AB352" s="169"/>
      <c r="AC352" s="169"/>
      <c r="AD352" s="169"/>
      <c r="AE352" s="169"/>
      <c r="AF352" s="169"/>
      <c r="AG352" s="169"/>
      <c r="AH352" s="169"/>
      <c r="AI352" s="169"/>
      <c r="AJ352" s="169"/>
      <c r="AK352" s="169"/>
      <c r="AL352" s="169"/>
      <c r="AM352" s="169"/>
      <c r="AN352" s="169"/>
      <c r="AO352" s="169"/>
    </row>
    <row r="353" spans="1:41" x14ac:dyDescent="0.2">
      <c r="A353" s="169"/>
      <c r="B353" s="169"/>
      <c r="C353" s="169"/>
      <c r="D353" s="169"/>
      <c r="E353" s="169"/>
      <c r="F353" s="169"/>
      <c r="G353" s="169"/>
      <c r="H353" s="169"/>
      <c r="I353" s="169"/>
      <c r="J353" s="169"/>
      <c r="K353" s="169"/>
      <c r="L353" s="169"/>
      <c r="M353" s="169"/>
      <c r="N353" s="169"/>
      <c r="O353" s="169"/>
      <c r="P353" s="169"/>
      <c r="Q353" s="169"/>
      <c r="R353" s="169"/>
      <c r="S353" s="169"/>
      <c r="T353" s="169"/>
      <c r="U353" s="169"/>
      <c r="V353" s="169"/>
      <c r="W353" s="169"/>
      <c r="X353" s="169"/>
      <c r="Y353" s="169"/>
      <c r="Z353" s="169"/>
      <c r="AA353" s="169"/>
      <c r="AB353" s="169"/>
      <c r="AC353" s="169"/>
      <c r="AD353" s="169"/>
      <c r="AE353" s="169"/>
      <c r="AF353" s="169"/>
      <c r="AG353" s="169"/>
      <c r="AH353" s="169"/>
      <c r="AI353" s="169"/>
      <c r="AJ353" s="169"/>
      <c r="AK353" s="169"/>
      <c r="AL353" s="169"/>
      <c r="AM353" s="169"/>
      <c r="AN353" s="169"/>
      <c r="AO353" s="169"/>
    </row>
    <row r="354" spans="1:41" x14ac:dyDescent="0.2">
      <c r="A354" s="169"/>
      <c r="B354" s="169"/>
      <c r="C354" s="169"/>
      <c r="D354" s="169"/>
      <c r="E354" s="169"/>
      <c r="F354" s="169"/>
      <c r="G354" s="169"/>
      <c r="H354" s="169"/>
      <c r="I354" s="169"/>
      <c r="J354" s="169"/>
      <c r="K354" s="169"/>
      <c r="L354" s="169"/>
      <c r="M354" s="169"/>
      <c r="N354" s="169"/>
      <c r="O354" s="169"/>
      <c r="P354" s="169"/>
      <c r="Q354" s="169"/>
      <c r="R354" s="169"/>
      <c r="S354" s="169"/>
      <c r="T354" s="169"/>
      <c r="U354" s="169"/>
      <c r="V354" s="169"/>
      <c r="W354" s="169"/>
      <c r="X354" s="169"/>
      <c r="Y354" s="169"/>
      <c r="Z354" s="169"/>
      <c r="AA354" s="169"/>
      <c r="AB354" s="169"/>
      <c r="AC354" s="169"/>
      <c r="AD354" s="169"/>
      <c r="AE354" s="169"/>
      <c r="AF354" s="169"/>
      <c r="AG354" s="169"/>
      <c r="AH354" s="169"/>
      <c r="AI354" s="169"/>
      <c r="AJ354" s="169"/>
      <c r="AK354" s="169"/>
      <c r="AL354" s="169"/>
      <c r="AM354" s="169"/>
      <c r="AN354" s="169"/>
      <c r="AO354" s="169"/>
    </row>
    <row r="355" spans="1:41" x14ac:dyDescent="0.2">
      <c r="A355" s="169"/>
      <c r="B355" s="169"/>
      <c r="C355" s="169"/>
      <c r="D355" s="169"/>
      <c r="E355" s="169"/>
      <c r="F355" s="169"/>
      <c r="G355" s="169"/>
      <c r="H355" s="169"/>
      <c r="I355" s="169"/>
      <c r="J355" s="169"/>
      <c r="K355" s="169"/>
      <c r="L355" s="169"/>
      <c r="M355" s="169"/>
      <c r="N355" s="169"/>
      <c r="O355" s="169"/>
      <c r="P355" s="169"/>
      <c r="Q355" s="169"/>
      <c r="R355" s="169"/>
      <c r="S355" s="169"/>
      <c r="T355" s="169"/>
      <c r="U355" s="169"/>
      <c r="V355" s="169"/>
      <c r="W355" s="169"/>
      <c r="X355" s="169"/>
      <c r="Y355" s="169"/>
      <c r="Z355" s="169"/>
      <c r="AA355" s="169"/>
      <c r="AB355" s="169"/>
      <c r="AC355" s="169"/>
      <c r="AD355" s="169"/>
      <c r="AE355" s="169"/>
      <c r="AF355" s="169"/>
      <c r="AG355" s="169"/>
      <c r="AH355" s="169"/>
      <c r="AI355" s="169"/>
      <c r="AJ355" s="169"/>
      <c r="AK355" s="169"/>
      <c r="AL355" s="169"/>
      <c r="AM355" s="169"/>
      <c r="AN355" s="169"/>
      <c r="AO355" s="169"/>
    </row>
    <row r="356" spans="1:41" x14ac:dyDescent="0.2">
      <c r="A356" s="169"/>
      <c r="B356" s="169"/>
      <c r="C356" s="169"/>
      <c r="D356" s="169"/>
      <c r="E356" s="169"/>
      <c r="F356" s="169"/>
      <c r="G356" s="169"/>
      <c r="H356" s="169"/>
      <c r="I356" s="169"/>
      <c r="J356" s="169"/>
      <c r="K356" s="169"/>
      <c r="L356" s="169"/>
      <c r="M356" s="169"/>
      <c r="N356" s="169"/>
      <c r="O356" s="169"/>
      <c r="P356" s="169"/>
      <c r="Q356" s="169"/>
      <c r="R356" s="169"/>
      <c r="S356" s="169"/>
      <c r="T356" s="169"/>
      <c r="U356" s="169"/>
      <c r="V356" s="169"/>
      <c r="W356" s="169"/>
      <c r="X356" s="169"/>
      <c r="Y356" s="169"/>
      <c r="Z356" s="169"/>
      <c r="AA356" s="169"/>
      <c r="AB356" s="169"/>
      <c r="AC356" s="169"/>
      <c r="AD356" s="169"/>
      <c r="AE356" s="169"/>
      <c r="AF356" s="169"/>
      <c r="AG356" s="169"/>
      <c r="AH356" s="169"/>
      <c r="AI356" s="169"/>
      <c r="AJ356" s="169"/>
      <c r="AK356" s="169"/>
      <c r="AL356" s="169"/>
      <c r="AM356" s="169"/>
      <c r="AN356" s="169"/>
      <c r="AO356" s="169"/>
    </row>
    <row r="357" spans="1:41" x14ac:dyDescent="0.2">
      <c r="A357" s="169"/>
      <c r="B357" s="169"/>
      <c r="C357" s="169"/>
      <c r="D357" s="169"/>
      <c r="E357" s="169"/>
      <c r="F357" s="169"/>
      <c r="G357" s="169"/>
      <c r="H357" s="169"/>
      <c r="I357" s="169"/>
      <c r="J357" s="169"/>
      <c r="K357" s="169"/>
      <c r="L357" s="169"/>
      <c r="M357" s="169"/>
      <c r="N357" s="169"/>
      <c r="O357" s="169"/>
      <c r="P357" s="169"/>
      <c r="Q357" s="169"/>
      <c r="R357" s="169"/>
      <c r="S357" s="169"/>
      <c r="T357" s="169"/>
      <c r="U357" s="169"/>
      <c r="V357" s="169"/>
      <c r="W357" s="169"/>
      <c r="X357" s="169"/>
      <c r="Y357" s="169"/>
      <c r="Z357" s="169"/>
      <c r="AA357" s="169"/>
      <c r="AB357" s="169"/>
      <c r="AC357" s="169"/>
      <c r="AD357" s="169"/>
      <c r="AE357" s="169"/>
      <c r="AF357" s="169"/>
      <c r="AG357" s="169"/>
      <c r="AH357" s="169"/>
      <c r="AI357" s="169"/>
      <c r="AJ357" s="169"/>
      <c r="AK357" s="169"/>
      <c r="AL357" s="169"/>
      <c r="AM357" s="169"/>
      <c r="AN357" s="169"/>
      <c r="AO357" s="169"/>
    </row>
    <row r="358" spans="1:41" x14ac:dyDescent="0.2">
      <c r="A358" s="169"/>
      <c r="B358" s="169"/>
      <c r="C358" s="169"/>
      <c r="D358" s="169"/>
      <c r="E358" s="169"/>
      <c r="F358" s="169"/>
      <c r="G358" s="169"/>
      <c r="H358" s="169"/>
      <c r="I358" s="169"/>
      <c r="J358" s="169"/>
      <c r="K358" s="169"/>
      <c r="L358" s="169"/>
      <c r="M358" s="169"/>
      <c r="N358" s="169"/>
      <c r="O358" s="169"/>
      <c r="P358" s="169"/>
      <c r="Q358" s="169"/>
      <c r="R358" s="169"/>
      <c r="S358" s="169"/>
      <c r="T358" s="169"/>
      <c r="U358" s="169"/>
      <c r="V358" s="169"/>
      <c r="W358" s="169"/>
      <c r="X358" s="169"/>
      <c r="Y358" s="169"/>
      <c r="Z358" s="169"/>
      <c r="AA358" s="169"/>
      <c r="AB358" s="169"/>
      <c r="AC358" s="169"/>
      <c r="AD358" s="169"/>
      <c r="AE358" s="169"/>
      <c r="AF358" s="169"/>
      <c r="AG358" s="169"/>
      <c r="AH358" s="169"/>
      <c r="AI358" s="169"/>
      <c r="AJ358" s="169"/>
      <c r="AK358" s="169"/>
      <c r="AL358" s="169"/>
      <c r="AM358" s="169"/>
      <c r="AN358" s="169"/>
      <c r="AO358" s="169"/>
    </row>
    <row r="359" spans="1:41" x14ac:dyDescent="0.2">
      <c r="A359" s="169"/>
      <c r="B359" s="169"/>
      <c r="C359" s="169"/>
      <c r="D359" s="169"/>
      <c r="E359" s="169"/>
      <c r="F359" s="169"/>
      <c r="G359" s="169"/>
      <c r="H359" s="169"/>
      <c r="I359" s="169"/>
      <c r="J359" s="169"/>
      <c r="K359" s="169"/>
      <c r="L359" s="169"/>
      <c r="M359" s="169"/>
      <c r="N359" s="169"/>
      <c r="O359" s="169"/>
      <c r="P359" s="169"/>
      <c r="Q359" s="169"/>
      <c r="R359" s="169"/>
      <c r="S359" s="169"/>
      <c r="T359" s="169"/>
      <c r="U359" s="169"/>
      <c r="V359" s="169"/>
      <c r="W359" s="169"/>
      <c r="X359" s="169"/>
      <c r="Y359" s="169"/>
      <c r="Z359" s="169"/>
      <c r="AA359" s="169"/>
      <c r="AB359" s="169"/>
      <c r="AC359" s="169"/>
      <c r="AD359" s="169"/>
      <c r="AE359" s="169"/>
      <c r="AF359" s="169"/>
      <c r="AG359" s="169"/>
      <c r="AH359" s="169"/>
      <c r="AI359" s="169"/>
      <c r="AJ359" s="169"/>
      <c r="AK359" s="169"/>
      <c r="AL359" s="169"/>
      <c r="AM359" s="169"/>
      <c r="AN359" s="169"/>
      <c r="AO359" s="169"/>
    </row>
    <row r="360" spans="1:41" x14ac:dyDescent="0.2">
      <c r="A360" s="169"/>
      <c r="B360" s="169"/>
      <c r="C360" s="169"/>
      <c r="D360" s="169"/>
      <c r="E360" s="169"/>
      <c r="F360" s="169"/>
      <c r="G360" s="169"/>
      <c r="H360" s="169"/>
      <c r="I360" s="169"/>
      <c r="J360" s="169"/>
      <c r="K360" s="169"/>
      <c r="L360" s="169"/>
      <c r="M360" s="169"/>
      <c r="N360" s="169"/>
      <c r="O360" s="169"/>
      <c r="P360" s="169"/>
      <c r="Q360" s="169"/>
      <c r="R360" s="169"/>
      <c r="S360" s="169"/>
      <c r="T360" s="169"/>
      <c r="U360" s="169"/>
      <c r="V360" s="169"/>
      <c r="W360" s="169"/>
      <c r="X360" s="169"/>
      <c r="Y360" s="169"/>
      <c r="Z360" s="169"/>
      <c r="AA360" s="169"/>
      <c r="AB360" s="169"/>
      <c r="AC360" s="169"/>
      <c r="AD360" s="169"/>
      <c r="AE360" s="169"/>
      <c r="AF360" s="169"/>
      <c r="AG360" s="169"/>
      <c r="AH360" s="169"/>
      <c r="AI360" s="169"/>
      <c r="AJ360" s="169"/>
      <c r="AK360" s="169"/>
      <c r="AL360" s="169"/>
      <c r="AM360" s="169"/>
      <c r="AN360" s="169"/>
      <c r="AO360" s="169"/>
    </row>
    <row r="361" spans="1:41" x14ac:dyDescent="0.2">
      <c r="A361" s="169"/>
      <c r="B361" s="169"/>
      <c r="C361" s="169"/>
      <c r="D361" s="169"/>
      <c r="E361" s="169"/>
      <c r="F361" s="169"/>
      <c r="G361" s="169"/>
      <c r="H361" s="169"/>
      <c r="I361" s="169"/>
      <c r="J361" s="169"/>
      <c r="K361" s="169"/>
      <c r="L361" s="169"/>
      <c r="M361" s="169"/>
      <c r="N361" s="169"/>
      <c r="O361" s="169"/>
      <c r="P361" s="169"/>
      <c r="Q361" s="169"/>
      <c r="R361" s="169"/>
      <c r="S361" s="169"/>
      <c r="T361" s="169"/>
      <c r="U361" s="169"/>
      <c r="V361" s="169"/>
      <c r="W361" s="169"/>
      <c r="X361" s="169"/>
      <c r="Y361" s="169"/>
      <c r="Z361" s="169"/>
      <c r="AA361" s="169"/>
      <c r="AB361" s="169"/>
      <c r="AC361" s="169"/>
      <c r="AD361" s="169"/>
      <c r="AE361" s="169"/>
      <c r="AF361" s="169"/>
      <c r="AG361" s="169"/>
      <c r="AH361" s="169"/>
      <c r="AI361" s="169"/>
      <c r="AJ361" s="169"/>
      <c r="AK361" s="169"/>
      <c r="AL361" s="169"/>
      <c r="AM361" s="169"/>
      <c r="AN361" s="169"/>
      <c r="AO361" s="169"/>
    </row>
    <row r="362" spans="1:41" x14ac:dyDescent="0.2">
      <c r="A362" s="169"/>
      <c r="B362" s="169"/>
      <c r="C362" s="169"/>
      <c r="D362" s="169"/>
      <c r="E362" s="169"/>
      <c r="F362" s="169"/>
      <c r="G362" s="169"/>
      <c r="H362" s="169"/>
      <c r="I362" s="169"/>
      <c r="J362" s="169"/>
      <c r="K362" s="169"/>
      <c r="L362" s="169"/>
      <c r="M362" s="169"/>
      <c r="N362" s="169"/>
      <c r="O362" s="169"/>
      <c r="P362" s="169"/>
      <c r="Q362" s="169"/>
      <c r="R362" s="169"/>
      <c r="S362" s="169"/>
      <c r="T362" s="169"/>
      <c r="U362" s="169"/>
      <c r="V362" s="169"/>
      <c r="W362" s="169"/>
      <c r="X362" s="169"/>
      <c r="Y362" s="169"/>
      <c r="Z362" s="169"/>
      <c r="AA362" s="169"/>
      <c r="AB362" s="169"/>
      <c r="AC362" s="169"/>
      <c r="AD362" s="169"/>
      <c r="AE362" s="169"/>
      <c r="AF362" s="169"/>
      <c r="AG362" s="169"/>
      <c r="AH362" s="169"/>
      <c r="AI362" s="169"/>
      <c r="AJ362" s="169"/>
      <c r="AK362" s="169"/>
      <c r="AL362" s="169"/>
      <c r="AM362" s="169"/>
      <c r="AN362" s="169"/>
      <c r="AO362" s="169"/>
    </row>
    <row r="363" spans="1:41" x14ac:dyDescent="0.2">
      <c r="A363" s="169"/>
      <c r="B363" s="169"/>
      <c r="C363" s="169"/>
      <c r="D363" s="169"/>
      <c r="E363" s="169"/>
      <c r="F363" s="169"/>
      <c r="G363" s="169"/>
      <c r="H363" s="169"/>
      <c r="I363" s="169"/>
      <c r="J363" s="169"/>
      <c r="K363" s="169"/>
      <c r="L363" s="169"/>
      <c r="M363" s="169"/>
      <c r="N363" s="169"/>
      <c r="O363" s="169"/>
      <c r="P363" s="169"/>
      <c r="Q363" s="169"/>
      <c r="R363" s="169"/>
      <c r="S363" s="169"/>
      <c r="T363" s="169"/>
      <c r="U363" s="169"/>
      <c r="V363" s="169"/>
      <c r="W363" s="169"/>
      <c r="X363" s="169"/>
      <c r="Y363" s="169"/>
      <c r="Z363" s="169"/>
      <c r="AA363" s="169"/>
      <c r="AB363" s="169"/>
      <c r="AC363" s="169"/>
      <c r="AD363" s="169"/>
      <c r="AE363" s="169"/>
      <c r="AF363" s="169"/>
      <c r="AG363" s="169"/>
      <c r="AH363" s="169"/>
      <c r="AI363" s="169"/>
      <c r="AJ363" s="169"/>
      <c r="AK363" s="169"/>
      <c r="AL363" s="169"/>
      <c r="AM363" s="169"/>
      <c r="AN363" s="169"/>
      <c r="AO363" s="169"/>
    </row>
    <row r="364" spans="1:41" x14ac:dyDescent="0.2">
      <c r="A364" s="169"/>
      <c r="B364" s="169"/>
      <c r="C364" s="169"/>
      <c r="D364" s="169"/>
      <c r="E364" s="169"/>
      <c r="F364" s="169"/>
      <c r="G364" s="169"/>
      <c r="H364" s="169"/>
      <c r="I364" s="169"/>
      <c r="J364" s="169"/>
      <c r="K364" s="169"/>
      <c r="L364" s="169"/>
      <c r="M364" s="169"/>
      <c r="N364" s="169"/>
      <c r="O364" s="169"/>
      <c r="P364" s="169"/>
      <c r="Q364" s="169"/>
      <c r="R364" s="169"/>
      <c r="S364" s="169"/>
      <c r="T364" s="169"/>
      <c r="U364" s="169"/>
      <c r="V364" s="169"/>
      <c r="W364" s="169"/>
      <c r="X364" s="169"/>
      <c r="Y364" s="169"/>
      <c r="Z364" s="169"/>
      <c r="AA364" s="169"/>
      <c r="AB364" s="169"/>
      <c r="AC364" s="169"/>
      <c r="AD364" s="169"/>
      <c r="AE364" s="169"/>
      <c r="AF364" s="169"/>
      <c r="AG364" s="169"/>
      <c r="AH364" s="169"/>
      <c r="AI364" s="169"/>
      <c r="AJ364" s="169"/>
      <c r="AK364" s="169"/>
      <c r="AL364" s="169"/>
      <c r="AM364" s="169"/>
      <c r="AN364" s="169"/>
      <c r="AO364" s="169"/>
    </row>
    <row r="365" spans="1:41" x14ac:dyDescent="0.2">
      <c r="A365" s="169"/>
      <c r="B365" s="169"/>
      <c r="C365" s="169"/>
      <c r="D365" s="169"/>
      <c r="E365" s="169"/>
      <c r="F365" s="169"/>
      <c r="G365" s="169"/>
      <c r="H365" s="169"/>
      <c r="I365" s="169"/>
      <c r="J365" s="169"/>
      <c r="K365" s="169"/>
      <c r="L365" s="169"/>
      <c r="M365" s="169"/>
      <c r="N365" s="169"/>
      <c r="O365" s="169"/>
      <c r="P365" s="169"/>
      <c r="Q365" s="169"/>
      <c r="R365" s="169"/>
      <c r="S365" s="169"/>
      <c r="T365" s="169"/>
      <c r="U365" s="169"/>
      <c r="V365" s="169"/>
      <c r="W365" s="169"/>
      <c r="X365" s="169"/>
      <c r="Y365" s="169"/>
      <c r="Z365" s="169"/>
      <c r="AA365" s="169"/>
      <c r="AB365" s="169"/>
      <c r="AC365" s="169"/>
      <c r="AD365" s="169"/>
      <c r="AE365" s="169"/>
      <c r="AF365" s="169"/>
      <c r="AG365" s="169"/>
      <c r="AH365" s="169"/>
      <c r="AI365" s="169"/>
      <c r="AJ365" s="169"/>
      <c r="AK365" s="169"/>
      <c r="AL365" s="169"/>
      <c r="AM365" s="169"/>
      <c r="AN365" s="169"/>
      <c r="AO365" s="169"/>
    </row>
    <row r="366" spans="1:41" x14ac:dyDescent="0.2">
      <c r="A366" s="169"/>
      <c r="B366" s="169"/>
      <c r="C366" s="169"/>
      <c r="D366" s="169"/>
      <c r="E366" s="169"/>
      <c r="F366" s="169"/>
      <c r="G366" s="169"/>
      <c r="H366" s="169"/>
      <c r="I366" s="169"/>
      <c r="J366" s="169"/>
      <c r="K366" s="169"/>
      <c r="L366" s="169"/>
      <c r="M366" s="169"/>
      <c r="N366" s="169"/>
      <c r="O366" s="169"/>
      <c r="P366" s="169"/>
      <c r="Q366" s="169"/>
      <c r="R366" s="169"/>
      <c r="S366" s="169"/>
      <c r="T366" s="169"/>
      <c r="U366" s="169"/>
      <c r="V366" s="169"/>
      <c r="W366" s="169"/>
      <c r="X366" s="169"/>
      <c r="Y366" s="169"/>
      <c r="Z366" s="169"/>
      <c r="AA366" s="169"/>
      <c r="AB366" s="169"/>
      <c r="AC366" s="169"/>
      <c r="AD366" s="169"/>
      <c r="AE366" s="169"/>
      <c r="AF366" s="169"/>
      <c r="AG366" s="169"/>
      <c r="AH366" s="169"/>
      <c r="AI366" s="169"/>
      <c r="AJ366" s="169"/>
      <c r="AK366" s="169"/>
      <c r="AL366" s="169"/>
      <c r="AM366" s="169"/>
      <c r="AN366" s="169"/>
      <c r="AO366" s="169"/>
    </row>
    <row r="367" spans="1:41" x14ac:dyDescent="0.2">
      <c r="A367" s="169"/>
      <c r="B367" s="169"/>
      <c r="C367" s="169"/>
      <c r="D367" s="169"/>
      <c r="E367" s="169"/>
      <c r="F367" s="169"/>
      <c r="G367" s="169"/>
      <c r="H367" s="169"/>
      <c r="I367" s="169"/>
      <c r="J367" s="169"/>
      <c r="K367" s="169"/>
      <c r="L367" s="169"/>
      <c r="M367" s="169"/>
      <c r="N367" s="169"/>
      <c r="O367" s="169"/>
      <c r="P367" s="169"/>
      <c r="Q367" s="169"/>
      <c r="R367" s="169"/>
      <c r="S367" s="169"/>
      <c r="T367" s="169"/>
      <c r="U367" s="169"/>
      <c r="V367" s="169"/>
      <c r="W367" s="169"/>
      <c r="X367" s="169"/>
      <c r="Y367" s="169"/>
      <c r="Z367" s="169"/>
      <c r="AA367" s="169"/>
      <c r="AB367" s="169"/>
      <c r="AC367" s="169"/>
      <c r="AD367" s="169"/>
      <c r="AE367" s="169"/>
      <c r="AF367" s="169"/>
      <c r="AG367" s="169"/>
      <c r="AH367" s="169"/>
      <c r="AI367" s="169"/>
      <c r="AJ367" s="169"/>
      <c r="AK367" s="169"/>
      <c r="AL367" s="169"/>
      <c r="AM367" s="169"/>
      <c r="AN367" s="169"/>
      <c r="AO367" s="169"/>
    </row>
    <row r="368" spans="1:41" x14ac:dyDescent="0.2">
      <c r="A368" s="169"/>
      <c r="B368" s="169"/>
      <c r="C368" s="169"/>
      <c r="D368" s="169"/>
      <c r="E368" s="169"/>
      <c r="F368" s="169"/>
      <c r="G368" s="169"/>
      <c r="H368" s="169"/>
      <c r="I368" s="169"/>
      <c r="J368" s="169"/>
      <c r="K368" s="169"/>
      <c r="L368" s="169"/>
      <c r="M368" s="169"/>
      <c r="N368" s="169"/>
      <c r="O368" s="169"/>
      <c r="P368" s="169"/>
      <c r="Q368" s="169"/>
      <c r="R368" s="169"/>
      <c r="S368" s="169"/>
      <c r="T368" s="169"/>
      <c r="U368" s="169"/>
      <c r="V368" s="169"/>
      <c r="W368" s="169"/>
      <c r="X368" s="169"/>
      <c r="Y368" s="169"/>
      <c r="Z368" s="169"/>
      <c r="AA368" s="169"/>
      <c r="AB368" s="169"/>
      <c r="AC368" s="169"/>
      <c r="AD368" s="169"/>
      <c r="AE368" s="169"/>
      <c r="AF368" s="169"/>
      <c r="AG368" s="169"/>
      <c r="AH368" s="169"/>
      <c r="AI368" s="169"/>
      <c r="AJ368" s="169"/>
      <c r="AK368" s="169"/>
      <c r="AL368" s="169"/>
      <c r="AM368" s="169"/>
      <c r="AN368" s="169"/>
      <c r="AO368" s="169"/>
    </row>
    <row r="369" spans="1:41" x14ac:dyDescent="0.2">
      <c r="A369" s="169"/>
      <c r="B369" s="169"/>
      <c r="C369" s="169"/>
      <c r="D369" s="169"/>
      <c r="E369" s="169"/>
      <c r="F369" s="169"/>
      <c r="G369" s="169"/>
      <c r="H369" s="169"/>
      <c r="I369" s="169"/>
      <c r="J369" s="169"/>
      <c r="K369" s="169"/>
      <c r="L369" s="169"/>
      <c r="M369" s="169"/>
      <c r="N369" s="169"/>
      <c r="O369" s="169"/>
      <c r="P369" s="169"/>
      <c r="Q369" s="169"/>
      <c r="R369" s="169"/>
      <c r="S369" s="169"/>
      <c r="T369" s="169"/>
      <c r="U369" s="169"/>
      <c r="V369" s="169"/>
      <c r="W369" s="169"/>
      <c r="X369" s="169"/>
      <c r="Y369" s="169"/>
      <c r="Z369" s="169"/>
      <c r="AA369" s="169"/>
      <c r="AB369" s="169"/>
      <c r="AC369" s="169"/>
      <c r="AD369" s="169"/>
      <c r="AE369" s="169"/>
      <c r="AF369" s="169"/>
      <c r="AG369" s="169"/>
      <c r="AH369" s="169"/>
      <c r="AI369" s="169"/>
      <c r="AJ369" s="169"/>
      <c r="AK369" s="169"/>
      <c r="AL369" s="169"/>
      <c r="AM369" s="169"/>
      <c r="AN369" s="169"/>
      <c r="AO369" s="169"/>
    </row>
    <row r="370" spans="1:41" x14ac:dyDescent="0.2">
      <c r="A370" s="169"/>
      <c r="B370" s="169"/>
      <c r="C370" s="169"/>
      <c r="D370" s="169"/>
      <c r="E370" s="169"/>
      <c r="F370" s="169"/>
      <c r="G370" s="169"/>
      <c r="H370" s="169"/>
      <c r="I370" s="169"/>
      <c r="J370" s="169"/>
      <c r="K370" s="169"/>
      <c r="L370" s="169"/>
      <c r="M370" s="169"/>
      <c r="N370" s="169"/>
      <c r="O370" s="169"/>
      <c r="P370" s="169"/>
      <c r="Q370" s="169"/>
      <c r="R370" s="169"/>
      <c r="S370" s="169"/>
      <c r="T370" s="169"/>
      <c r="U370" s="169"/>
      <c r="V370" s="169"/>
      <c r="W370" s="169"/>
      <c r="X370" s="169"/>
      <c r="Y370" s="169"/>
      <c r="Z370" s="169"/>
      <c r="AA370" s="169"/>
      <c r="AB370" s="169"/>
      <c r="AC370" s="169"/>
      <c r="AD370" s="169"/>
      <c r="AE370" s="169"/>
      <c r="AF370" s="169"/>
      <c r="AG370" s="169"/>
      <c r="AH370" s="169"/>
      <c r="AI370" s="169"/>
      <c r="AJ370" s="169"/>
      <c r="AK370" s="169"/>
      <c r="AL370" s="169"/>
      <c r="AM370" s="169"/>
      <c r="AN370" s="169"/>
      <c r="AO370" s="169"/>
    </row>
    <row r="371" spans="1:41" x14ac:dyDescent="0.2">
      <c r="A371" s="169"/>
      <c r="B371" s="169"/>
      <c r="C371" s="169"/>
      <c r="D371" s="169"/>
      <c r="E371" s="169"/>
      <c r="F371" s="169"/>
      <c r="G371" s="169"/>
      <c r="H371" s="169"/>
      <c r="I371" s="169"/>
      <c r="J371" s="169"/>
      <c r="K371" s="169"/>
      <c r="L371" s="169"/>
      <c r="M371" s="169"/>
      <c r="N371" s="169"/>
      <c r="O371" s="169"/>
      <c r="P371" s="169"/>
      <c r="Q371" s="169"/>
      <c r="R371" s="169"/>
      <c r="S371" s="169"/>
      <c r="T371" s="169"/>
      <c r="U371" s="169"/>
      <c r="V371" s="169"/>
      <c r="W371" s="169"/>
      <c r="X371" s="169"/>
      <c r="Y371" s="169"/>
      <c r="Z371" s="169"/>
      <c r="AA371" s="169"/>
      <c r="AB371" s="169"/>
      <c r="AC371" s="169"/>
      <c r="AD371" s="169"/>
      <c r="AE371" s="169"/>
      <c r="AF371" s="169"/>
      <c r="AG371" s="169"/>
      <c r="AH371" s="169"/>
      <c r="AI371" s="169"/>
      <c r="AJ371" s="169"/>
      <c r="AK371" s="169"/>
      <c r="AL371" s="169"/>
      <c r="AM371" s="169"/>
      <c r="AN371" s="169"/>
      <c r="AO371" s="169"/>
    </row>
    <row r="372" spans="1:41" x14ac:dyDescent="0.2">
      <c r="A372" s="169"/>
      <c r="B372" s="169"/>
      <c r="C372" s="169"/>
      <c r="D372" s="169"/>
      <c r="E372" s="169"/>
      <c r="F372" s="169"/>
      <c r="G372" s="169"/>
      <c r="H372" s="169"/>
      <c r="I372" s="169"/>
      <c r="J372" s="169"/>
      <c r="K372" s="169"/>
      <c r="L372" s="169"/>
      <c r="M372" s="169"/>
      <c r="N372" s="169"/>
      <c r="O372" s="169"/>
      <c r="P372" s="169"/>
      <c r="Q372" s="169"/>
      <c r="R372" s="169"/>
      <c r="S372" s="169"/>
      <c r="T372" s="169"/>
      <c r="U372" s="169"/>
      <c r="V372" s="169"/>
      <c r="W372" s="169"/>
      <c r="X372" s="169"/>
      <c r="Y372" s="169"/>
      <c r="Z372" s="169"/>
      <c r="AA372" s="169"/>
      <c r="AB372" s="169"/>
      <c r="AC372" s="169"/>
      <c r="AD372" s="169"/>
      <c r="AE372" s="169"/>
      <c r="AF372" s="169"/>
      <c r="AG372" s="169"/>
      <c r="AH372" s="169"/>
      <c r="AI372" s="169"/>
      <c r="AJ372" s="169"/>
      <c r="AK372" s="169"/>
      <c r="AL372" s="169"/>
      <c r="AM372" s="169"/>
      <c r="AN372" s="169"/>
      <c r="AO372" s="169"/>
    </row>
    <row r="373" spans="1:41" x14ac:dyDescent="0.2">
      <c r="A373" s="169"/>
      <c r="B373" s="169"/>
      <c r="C373" s="169"/>
      <c r="D373" s="169"/>
      <c r="E373" s="169"/>
      <c r="F373" s="169"/>
      <c r="G373" s="169"/>
      <c r="H373" s="169"/>
      <c r="I373" s="169"/>
      <c r="J373" s="169"/>
      <c r="K373" s="169"/>
      <c r="L373" s="169"/>
      <c r="M373" s="169"/>
      <c r="N373" s="169"/>
      <c r="O373" s="169"/>
      <c r="P373" s="169"/>
      <c r="Q373" s="169"/>
      <c r="R373" s="169"/>
      <c r="S373" s="169"/>
      <c r="T373" s="169"/>
      <c r="U373" s="169"/>
      <c r="V373" s="169"/>
      <c r="W373" s="169"/>
      <c r="X373" s="169"/>
      <c r="Y373" s="169"/>
      <c r="Z373" s="169"/>
      <c r="AA373" s="169"/>
      <c r="AB373" s="169"/>
      <c r="AC373" s="169"/>
      <c r="AD373" s="169"/>
      <c r="AE373" s="169"/>
      <c r="AF373" s="169"/>
      <c r="AG373" s="169"/>
      <c r="AH373" s="169"/>
      <c r="AI373" s="169"/>
      <c r="AJ373" s="169"/>
      <c r="AK373" s="169"/>
      <c r="AL373" s="169"/>
      <c r="AM373" s="169"/>
      <c r="AN373" s="169"/>
      <c r="AO373" s="169"/>
    </row>
    <row r="374" spans="1:41" x14ac:dyDescent="0.2">
      <c r="A374" s="169"/>
      <c r="B374" s="169"/>
      <c r="C374" s="169"/>
      <c r="D374" s="169"/>
      <c r="E374" s="169"/>
      <c r="F374" s="169"/>
      <c r="G374" s="169"/>
      <c r="H374" s="169"/>
      <c r="I374" s="169"/>
      <c r="J374" s="169"/>
      <c r="K374" s="169"/>
      <c r="L374" s="169"/>
      <c r="M374" s="169"/>
      <c r="N374" s="169"/>
      <c r="O374" s="169"/>
      <c r="P374" s="169"/>
      <c r="Q374" s="169"/>
      <c r="R374" s="169"/>
      <c r="S374" s="169"/>
      <c r="T374" s="169"/>
      <c r="U374" s="169"/>
      <c r="V374" s="169"/>
      <c r="W374" s="169"/>
      <c r="X374" s="169"/>
      <c r="Y374" s="169"/>
      <c r="Z374" s="169"/>
      <c r="AA374" s="169"/>
      <c r="AB374" s="169"/>
      <c r="AC374" s="169"/>
      <c r="AD374" s="169"/>
      <c r="AE374" s="169"/>
      <c r="AF374" s="169"/>
      <c r="AG374" s="169"/>
      <c r="AH374" s="169"/>
      <c r="AI374" s="169"/>
      <c r="AJ374" s="169"/>
      <c r="AK374" s="169"/>
      <c r="AL374" s="169"/>
      <c r="AM374" s="169"/>
      <c r="AN374" s="169"/>
      <c r="AO374" s="169"/>
    </row>
    <row r="375" spans="1:41" x14ac:dyDescent="0.2">
      <c r="A375" s="169"/>
      <c r="B375" s="169"/>
      <c r="C375" s="169"/>
      <c r="D375" s="169"/>
      <c r="E375" s="169"/>
      <c r="F375" s="169"/>
      <c r="G375" s="169"/>
      <c r="H375" s="169"/>
      <c r="I375" s="169"/>
      <c r="J375" s="169"/>
      <c r="K375" s="169"/>
      <c r="L375" s="169"/>
      <c r="M375" s="169"/>
      <c r="N375" s="169"/>
      <c r="O375" s="169"/>
      <c r="P375" s="169"/>
      <c r="Q375" s="169"/>
      <c r="R375" s="169"/>
      <c r="S375" s="169"/>
      <c r="T375" s="169"/>
      <c r="U375" s="169"/>
      <c r="V375" s="169"/>
      <c r="W375" s="169"/>
      <c r="X375" s="169"/>
      <c r="Y375" s="169"/>
      <c r="Z375" s="169"/>
      <c r="AA375" s="169"/>
      <c r="AB375" s="169"/>
      <c r="AC375" s="169"/>
      <c r="AD375" s="169"/>
      <c r="AE375" s="169"/>
      <c r="AF375" s="169"/>
      <c r="AG375" s="169"/>
      <c r="AH375" s="169"/>
      <c r="AI375" s="169"/>
      <c r="AJ375" s="169"/>
      <c r="AK375" s="169"/>
      <c r="AL375" s="169"/>
      <c r="AM375" s="169"/>
      <c r="AN375" s="169"/>
      <c r="AO375" s="169"/>
    </row>
    <row r="376" spans="1:41" x14ac:dyDescent="0.2">
      <c r="A376" s="169"/>
      <c r="B376" s="169"/>
      <c r="C376" s="169"/>
      <c r="D376" s="169"/>
      <c r="E376" s="169"/>
      <c r="F376" s="169"/>
      <c r="G376" s="169"/>
      <c r="H376" s="169"/>
      <c r="I376" s="169"/>
      <c r="J376" s="169"/>
      <c r="K376" s="169"/>
      <c r="L376" s="169"/>
      <c r="M376" s="169"/>
      <c r="N376" s="169"/>
      <c r="O376" s="169"/>
      <c r="P376" s="169"/>
      <c r="Q376" s="169"/>
      <c r="R376" s="169"/>
      <c r="S376" s="169"/>
      <c r="T376" s="169"/>
      <c r="U376" s="169"/>
      <c r="V376" s="169"/>
      <c r="W376" s="169"/>
      <c r="X376" s="169"/>
      <c r="Y376" s="169"/>
      <c r="Z376" s="169"/>
      <c r="AA376" s="169"/>
      <c r="AB376" s="169"/>
      <c r="AC376" s="169"/>
      <c r="AD376" s="169"/>
      <c r="AE376" s="169"/>
      <c r="AF376" s="169"/>
      <c r="AG376" s="169"/>
      <c r="AH376" s="169"/>
      <c r="AI376" s="169"/>
      <c r="AJ376" s="169"/>
      <c r="AK376" s="169"/>
      <c r="AL376" s="169"/>
      <c r="AM376" s="169"/>
      <c r="AN376" s="169"/>
      <c r="AO376" s="169"/>
    </row>
    <row r="377" spans="1:41" x14ac:dyDescent="0.2">
      <c r="A377" s="169"/>
      <c r="B377" s="169"/>
      <c r="C377" s="169"/>
      <c r="D377" s="169"/>
      <c r="E377" s="169"/>
      <c r="F377" s="169"/>
      <c r="G377" s="169"/>
      <c r="H377" s="169"/>
      <c r="I377" s="169"/>
      <c r="J377" s="169"/>
      <c r="K377" s="169"/>
      <c r="L377" s="169"/>
      <c r="M377" s="169"/>
      <c r="N377" s="169"/>
      <c r="O377" s="169"/>
      <c r="P377" s="169"/>
      <c r="Q377" s="169"/>
      <c r="R377" s="169"/>
      <c r="S377" s="169"/>
      <c r="T377" s="169"/>
      <c r="U377" s="169"/>
      <c r="V377" s="169"/>
      <c r="W377" s="169"/>
      <c r="X377" s="169"/>
      <c r="Y377" s="169"/>
      <c r="Z377" s="169"/>
      <c r="AA377" s="169"/>
      <c r="AB377" s="169"/>
      <c r="AC377" s="169"/>
      <c r="AD377" s="169"/>
      <c r="AE377" s="169"/>
      <c r="AF377" s="169"/>
      <c r="AG377" s="169"/>
      <c r="AH377" s="169"/>
      <c r="AI377" s="169"/>
      <c r="AJ377" s="169"/>
      <c r="AK377" s="169"/>
      <c r="AL377" s="169"/>
      <c r="AM377" s="169"/>
      <c r="AN377" s="169"/>
      <c r="AO377" s="169"/>
    </row>
    <row r="378" spans="1:41" x14ac:dyDescent="0.2">
      <c r="A378" s="169"/>
      <c r="B378" s="169"/>
      <c r="C378" s="169"/>
      <c r="D378" s="169"/>
      <c r="E378" s="169"/>
      <c r="F378" s="169"/>
      <c r="G378" s="169"/>
      <c r="H378" s="169"/>
      <c r="I378" s="169"/>
      <c r="J378" s="169"/>
      <c r="K378" s="169"/>
      <c r="L378" s="169"/>
      <c r="M378" s="169"/>
      <c r="N378" s="169"/>
      <c r="O378" s="169"/>
      <c r="P378" s="169"/>
      <c r="Q378" s="169"/>
      <c r="R378" s="169"/>
      <c r="S378" s="169"/>
      <c r="T378" s="169"/>
      <c r="U378" s="169"/>
      <c r="V378" s="169"/>
      <c r="W378" s="169"/>
      <c r="X378" s="169"/>
      <c r="Y378" s="169"/>
      <c r="Z378" s="169"/>
      <c r="AA378" s="169"/>
      <c r="AB378" s="169"/>
      <c r="AC378" s="169"/>
      <c r="AD378" s="169"/>
      <c r="AE378" s="169"/>
      <c r="AF378" s="169"/>
      <c r="AG378" s="169"/>
      <c r="AH378" s="169"/>
      <c r="AI378" s="169"/>
      <c r="AJ378" s="169"/>
      <c r="AK378" s="169"/>
      <c r="AL378" s="169"/>
      <c r="AM378" s="169"/>
      <c r="AN378" s="169"/>
      <c r="AO378" s="169"/>
    </row>
  </sheetData>
  <phoneticPr fontId="5" type="noConversion"/>
  <pageMargins left="0.7" right="0.7" top="0.75" bottom="0.75" header="0.3" footer="0.3"/>
  <pageSetup paperSize="9" orientation="portrait" horizontalDpi="0" verticalDpi="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233CC2-1E3F-054E-B87B-37C91E3A5CDC}">
  <sheetPr codeName="Feuil12"/>
  <dimension ref="A1:V123"/>
  <sheetViews>
    <sheetView workbookViewId="0">
      <selection activeCell="R5" sqref="R5"/>
    </sheetView>
  </sheetViews>
  <sheetFormatPr baseColWidth="10" defaultRowHeight="16" x14ac:dyDescent="0.2"/>
  <cols>
    <col min="10" max="10" width="10.83203125" style="24"/>
    <col min="19" max="19" width="10.83203125" style="24"/>
    <col min="21" max="22" width="10.83203125" style="24"/>
  </cols>
  <sheetData>
    <row r="1" spans="1:20" ht="68" x14ac:dyDescent="0.2">
      <c r="A1" s="10" t="s">
        <v>40</v>
      </c>
      <c r="B1" s="10" t="s">
        <v>41</v>
      </c>
      <c r="C1" s="10" t="s">
        <v>42</v>
      </c>
      <c r="D1" s="10" t="s">
        <v>0</v>
      </c>
      <c r="E1" s="10" t="s">
        <v>7</v>
      </c>
      <c r="F1" s="10" t="s">
        <v>8</v>
      </c>
      <c r="G1" s="10" t="s">
        <v>1</v>
      </c>
      <c r="H1" s="10" t="s">
        <v>3</v>
      </c>
      <c r="I1" s="10" t="s">
        <v>5</v>
      </c>
      <c r="J1" s="70" t="s">
        <v>1346</v>
      </c>
      <c r="K1" s="11" t="s">
        <v>21</v>
      </c>
      <c r="L1" s="10" t="s">
        <v>165</v>
      </c>
      <c r="M1" s="11" t="s">
        <v>174</v>
      </c>
      <c r="N1" s="11" t="s">
        <v>725</v>
      </c>
      <c r="O1" s="20" t="s">
        <v>960</v>
      </c>
      <c r="P1" s="21" t="s">
        <v>961</v>
      </c>
      <c r="Q1" s="21" t="s">
        <v>962</v>
      </c>
      <c r="R1" s="10" t="s">
        <v>6</v>
      </c>
      <c r="S1" s="27" t="s">
        <v>1181</v>
      </c>
      <c r="T1" s="10" t="s">
        <v>7</v>
      </c>
    </row>
    <row r="2" spans="1:20" x14ac:dyDescent="0.2">
      <c r="A2" s="1">
        <v>90001</v>
      </c>
      <c r="B2" s="2" t="s">
        <v>175</v>
      </c>
      <c r="C2" s="2" t="s">
        <v>26</v>
      </c>
      <c r="D2" s="2">
        <v>800</v>
      </c>
      <c r="G2" s="2">
        <v>2050</v>
      </c>
      <c r="H2" t="s">
        <v>2</v>
      </c>
      <c r="I2" s="2" t="s">
        <v>4</v>
      </c>
      <c r="J2" s="24">
        <v>256.89999999999998</v>
      </c>
      <c r="O2" s="24" t="str">
        <f t="shared" ref="O2:O9" si="0" xml:space="preserve"> (D2+55) &amp;" x " &amp;(G2+35)</f>
        <v>855 x 2085</v>
      </c>
      <c r="P2" s="24" t="str">
        <f t="shared" ref="P2:P9" si="1">(D2+46) &amp;" x " &amp;(G2+30)</f>
        <v>846 x 2080</v>
      </c>
      <c r="Q2" s="24" t="str">
        <f t="shared" ref="Q2:Q9" si="2">(D2-66) &amp;" x " &amp;(G2-24)</f>
        <v>734 x 2026</v>
      </c>
      <c r="R2" s="2">
        <v>355</v>
      </c>
      <c r="S2" s="24">
        <f>IF(I2="Standard", R2*0.7, IF(I2="Sur mesure", R2*0.6, "Valeur non reconnue"))</f>
        <v>248.49999999999997</v>
      </c>
    </row>
    <row r="3" spans="1:20" x14ac:dyDescent="0.2">
      <c r="A3" s="1">
        <v>90002</v>
      </c>
      <c r="B3" s="2" t="s">
        <v>175</v>
      </c>
      <c r="C3" s="2" t="s">
        <v>26</v>
      </c>
      <c r="D3" s="2">
        <v>890</v>
      </c>
      <c r="G3" s="2">
        <v>2050</v>
      </c>
      <c r="H3" t="s">
        <v>2</v>
      </c>
      <c r="I3" s="2" t="s">
        <v>4</v>
      </c>
      <c r="J3" s="24">
        <v>267.39999999999998</v>
      </c>
      <c r="O3" s="24" t="str">
        <f t="shared" si="0"/>
        <v>945 x 2085</v>
      </c>
      <c r="P3" s="24" t="str">
        <f t="shared" si="1"/>
        <v>936 x 2080</v>
      </c>
      <c r="Q3" s="24" t="str">
        <f t="shared" si="2"/>
        <v>824 x 2026</v>
      </c>
      <c r="R3" s="2">
        <v>370</v>
      </c>
      <c r="S3" s="24">
        <f t="shared" ref="S3:S57" si="3">IF(I3="Standard", R3*0.7, IF(I3="Sur mesure", R3*0.6, "Valeur non reconnue"))</f>
        <v>259</v>
      </c>
    </row>
    <row r="4" spans="1:20" x14ac:dyDescent="0.2">
      <c r="A4" s="1">
        <v>90003</v>
      </c>
      <c r="B4" s="2" t="s">
        <v>175</v>
      </c>
      <c r="C4" s="2" t="s">
        <v>26</v>
      </c>
      <c r="D4" s="2">
        <v>990</v>
      </c>
      <c r="G4" s="2">
        <v>2050</v>
      </c>
      <c r="H4" t="s">
        <v>2</v>
      </c>
      <c r="I4" s="2" t="s">
        <v>4</v>
      </c>
      <c r="J4" s="24">
        <v>280.69999999999993</v>
      </c>
      <c r="K4">
        <f>J4*1.25</f>
        <v>350.87499999999989</v>
      </c>
      <c r="O4" s="24" t="str">
        <f t="shared" si="0"/>
        <v>1045 x 2085</v>
      </c>
      <c r="P4" s="24" t="str">
        <f t="shared" si="1"/>
        <v>1036 x 2080</v>
      </c>
      <c r="Q4" s="24" t="str">
        <f t="shared" si="2"/>
        <v>924 x 2026</v>
      </c>
      <c r="R4" s="2">
        <v>389</v>
      </c>
      <c r="S4" s="24">
        <f t="shared" si="3"/>
        <v>272.29999999999995</v>
      </c>
    </row>
    <row r="5" spans="1:20" x14ac:dyDescent="0.2">
      <c r="A5" s="1">
        <v>90004</v>
      </c>
      <c r="B5" s="2" t="s">
        <v>175</v>
      </c>
      <c r="C5" s="2" t="s">
        <v>26</v>
      </c>
      <c r="D5" s="2">
        <v>1100</v>
      </c>
      <c r="G5" s="2">
        <v>2050</v>
      </c>
      <c r="H5" t="s">
        <v>2</v>
      </c>
      <c r="I5" s="2" t="s">
        <v>4</v>
      </c>
      <c r="J5" s="24">
        <v>350.69999999999993</v>
      </c>
      <c r="O5" s="24" t="str">
        <f t="shared" si="0"/>
        <v>1155 x 2085</v>
      </c>
      <c r="P5" s="24" t="str">
        <f t="shared" si="1"/>
        <v>1146 x 2080</v>
      </c>
      <c r="Q5" s="24" t="str">
        <f t="shared" si="2"/>
        <v>1034 x 2026</v>
      </c>
      <c r="R5" s="2">
        <v>489</v>
      </c>
      <c r="S5" s="24">
        <f t="shared" si="3"/>
        <v>342.29999999999995</v>
      </c>
    </row>
    <row r="6" spans="1:20" x14ac:dyDescent="0.2">
      <c r="A6" s="1">
        <v>90007</v>
      </c>
      <c r="B6" s="2" t="s">
        <v>175</v>
      </c>
      <c r="C6" s="2" t="s">
        <v>26</v>
      </c>
      <c r="D6" s="2">
        <v>800</v>
      </c>
      <c r="G6" s="2">
        <v>2140</v>
      </c>
      <c r="H6" t="s">
        <v>2</v>
      </c>
      <c r="I6" s="2" t="s">
        <v>4</v>
      </c>
      <c r="J6" s="24">
        <v>265.29999999999995</v>
      </c>
      <c r="O6" s="24" t="str">
        <f t="shared" si="0"/>
        <v>855 x 2175</v>
      </c>
      <c r="P6" s="24" t="str">
        <f t="shared" si="1"/>
        <v>846 x 2170</v>
      </c>
      <c r="Q6" s="24" t="str">
        <f t="shared" si="2"/>
        <v>734 x 2116</v>
      </c>
      <c r="R6" s="2">
        <v>367</v>
      </c>
      <c r="S6" s="24">
        <f t="shared" si="3"/>
        <v>256.89999999999998</v>
      </c>
    </row>
    <row r="7" spans="1:20" x14ac:dyDescent="0.2">
      <c r="A7" s="1">
        <v>90008</v>
      </c>
      <c r="B7" s="2" t="s">
        <v>175</v>
      </c>
      <c r="C7" s="2" t="s">
        <v>26</v>
      </c>
      <c r="D7" s="2">
        <v>890</v>
      </c>
      <c r="G7" s="2">
        <v>2140</v>
      </c>
      <c r="H7" t="s">
        <v>2</v>
      </c>
      <c r="I7" s="2" t="s">
        <v>4</v>
      </c>
      <c r="J7" s="24">
        <v>279.99999999999994</v>
      </c>
      <c r="O7" s="24" t="str">
        <f t="shared" si="0"/>
        <v>945 x 2175</v>
      </c>
      <c r="P7" s="24" t="str">
        <f t="shared" si="1"/>
        <v>936 x 2170</v>
      </c>
      <c r="Q7" s="24" t="str">
        <f t="shared" si="2"/>
        <v>824 x 2116</v>
      </c>
      <c r="R7" s="2">
        <v>388</v>
      </c>
      <c r="S7" s="24">
        <f t="shared" si="3"/>
        <v>271.59999999999997</v>
      </c>
    </row>
    <row r="8" spans="1:20" x14ac:dyDescent="0.2">
      <c r="A8" s="1">
        <v>90009</v>
      </c>
      <c r="B8" s="2" t="s">
        <v>175</v>
      </c>
      <c r="C8" s="2" t="s">
        <v>26</v>
      </c>
      <c r="D8" s="2">
        <v>990</v>
      </c>
      <c r="G8" s="2">
        <v>2140</v>
      </c>
      <c r="H8" t="s">
        <v>2</v>
      </c>
      <c r="I8" s="2" t="s">
        <v>4</v>
      </c>
      <c r="J8" s="24">
        <v>291.19999999999993</v>
      </c>
      <c r="O8" s="24" t="str">
        <f t="shared" si="0"/>
        <v>1045 x 2175</v>
      </c>
      <c r="P8" s="24" t="str">
        <f t="shared" si="1"/>
        <v>1036 x 2170</v>
      </c>
      <c r="Q8" s="24" t="str">
        <f t="shared" si="2"/>
        <v>924 x 2116</v>
      </c>
      <c r="R8" s="2">
        <v>404</v>
      </c>
      <c r="S8" s="24">
        <f t="shared" si="3"/>
        <v>282.79999999999995</v>
      </c>
    </row>
    <row r="9" spans="1:20" x14ac:dyDescent="0.2">
      <c r="A9" s="1">
        <v>90010</v>
      </c>
      <c r="B9" s="2" t="s">
        <v>175</v>
      </c>
      <c r="C9" s="2" t="s">
        <v>26</v>
      </c>
      <c r="D9" s="2">
        <v>1100</v>
      </c>
      <c r="G9" s="2">
        <v>2140</v>
      </c>
      <c r="H9" t="s">
        <v>2</v>
      </c>
      <c r="I9" s="2" t="s">
        <v>4</v>
      </c>
      <c r="J9" s="24">
        <v>361.9</v>
      </c>
      <c r="O9" s="24" t="str">
        <f t="shared" si="0"/>
        <v>1155 x 2175</v>
      </c>
      <c r="P9" s="24" t="str">
        <f t="shared" si="1"/>
        <v>1146 x 2170</v>
      </c>
      <c r="Q9" s="24" t="str">
        <f t="shared" si="2"/>
        <v>1034 x 2116</v>
      </c>
      <c r="R9" s="2">
        <v>505</v>
      </c>
      <c r="S9" s="24">
        <f t="shared" si="3"/>
        <v>353.5</v>
      </c>
    </row>
    <row r="10" spans="1:20" x14ac:dyDescent="0.2">
      <c r="A10" s="1">
        <v>90050</v>
      </c>
      <c r="B10" s="2" t="s">
        <v>175</v>
      </c>
      <c r="C10" s="2" t="s">
        <v>26</v>
      </c>
      <c r="D10" s="2">
        <v>1200</v>
      </c>
      <c r="E10" s="7" t="s">
        <v>1262</v>
      </c>
      <c r="F10" s="2">
        <v>600</v>
      </c>
      <c r="G10" s="2">
        <v>2050</v>
      </c>
      <c r="H10" t="s">
        <v>9</v>
      </c>
      <c r="I10" s="2" t="s">
        <v>4</v>
      </c>
      <c r="J10" s="24">
        <v>632.09999999999991</v>
      </c>
      <c r="O10" s="24"/>
      <c r="P10" s="24"/>
      <c r="Q10" s="24"/>
      <c r="R10" s="2">
        <v>879</v>
      </c>
      <c r="S10" s="24">
        <f t="shared" si="3"/>
        <v>615.29999999999995</v>
      </c>
      <c r="T10" s="2">
        <v>600</v>
      </c>
    </row>
    <row r="11" spans="1:20" x14ac:dyDescent="0.2">
      <c r="A11" s="1">
        <v>90062</v>
      </c>
      <c r="B11" s="2" t="s">
        <v>175</v>
      </c>
      <c r="C11" s="2" t="s">
        <v>26</v>
      </c>
      <c r="D11" s="2">
        <v>1300</v>
      </c>
      <c r="E11" s="7" t="s">
        <v>1264</v>
      </c>
      <c r="F11" s="2">
        <v>650</v>
      </c>
      <c r="G11" s="2">
        <v>2050</v>
      </c>
      <c r="H11" t="s">
        <v>9</v>
      </c>
      <c r="I11" s="2" t="s">
        <v>4</v>
      </c>
      <c r="J11" s="24">
        <v>632.09999999999991</v>
      </c>
      <c r="O11" s="24"/>
      <c r="P11" s="24"/>
      <c r="Q11" s="24"/>
      <c r="R11" s="2">
        <v>879</v>
      </c>
      <c r="S11" s="24">
        <f t="shared" si="3"/>
        <v>615.29999999999995</v>
      </c>
      <c r="T11" s="2">
        <v>650</v>
      </c>
    </row>
    <row r="12" spans="1:20" x14ac:dyDescent="0.2">
      <c r="A12" s="1">
        <v>90051</v>
      </c>
      <c r="B12" s="2" t="s">
        <v>175</v>
      </c>
      <c r="C12" s="2" t="s">
        <v>26</v>
      </c>
      <c r="D12" s="2">
        <v>1400</v>
      </c>
      <c r="E12" s="7" t="s">
        <v>1265</v>
      </c>
      <c r="F12" s="2">
        <v>700</v>
      </c>
      <c r="G12" s="2">
        <v>2050</v>
      </c>
      <c r="H12" t="s">
        <v>9</v>
      </c>
      <c r="I12" s="2" t="s">
        <v>4</v>
      </c>
      <c r="J12" s="24">
        <v>632.09999999999991</v>
      </c>
      <c r="K12" s="5" t="s">
        <v>22</v>
      </c>
      <c r="O12" s="24"/>
      <c r="P12" s="24"/>
      <c r="Q12" s="24"/>
      <c r="R12" s="2">
        <v>879</v>
      </c>
      <c r="S12" s="24">
        <f t="shared" si="3"/>
        <v>615.29999999999995</v>
      </c>
      <c r="T12" s="2">
        <v>700</v>
      </c>
    </row>
    <row r="13" spans="1:20" x14ac:dyDescent="0.2">
      <c r="A13" s="1">
        <v>90052</v>
      </c>
      <c r="B13" s="2" t="s">
        <v>175</v>
      </c>
      <c r="C13" s="2" t="s">
        <v>26</v>
      </c>
      <c r="D13" s="2">
        <v>1500</v>
      </c>
      <c r="E13" s="7" t="s">
        <v>1266</v>
      </c>
      <c r="F13" s="2">
        <v>750</v>
      </c>
      <c r="G13" s="2">
        <v>2050</v>
      </c>
      <c r="H13" t="s">
        <v>9</v>
      </c>
      <c r="I13" s="2" t="s">
        <v>4</v>
      </c>
      <c r="J13" s="24">
        <v>632.09999999999991</v>
      </c>
      <c r="K13" s="5" t="s">
        <v>22</v>
      </c>
      <c r="O13" s="24"/>
      <c r="P13" s="24"/>
      <c r="Q13" s="24"/>
      <c r="R13" s="2">
        <v>879</v>
      </c>
      <c r="S13" s="24">
        <f t="shared" si="3"/>
        <v>615.29999999999995</v>
      </c>
      <c r="T13" s="2">
        <v>750</v>
      </c>
    </row>
    <row r="14" spans="1:20" x14ac:dyDescent="0.2">
      <c r="A14" s="1">
        <v>90053</v>
      </c>
      <c r="B14" s="2" t="s">
        <v>175</v>
      </c>
      <c r="C14" s="2" t="s">
        <v>26</v>
      </c>
      <c r="D14" s="2">
        <v>1600</v>
      </c>
      <c r="E14" s="7" t="s">
        <v>1263</v>
      </c>
      <c r="F14" s="2">
        <v>800</v>
      </c>
      <c r="G14" s="2">
        <v>2050</v>
      </c>
      <c r="H14" t="s">
        <v>9</v>
      </c>
      <c r="I14" s="2" t="s">
        <v>4</v>
      </c>
      <c r="J14" s="24">
        <v>632.09999999999991</v>
      </c>
      <c r="K14" s="5" t="s">
        <v>22</v>
      </c>
      <c r="O14" s="24"/>
      <c r="P14" s="24"/>
      <c r="Q14" s="24"/>
      <c r="R14" s="2">
        <v>879</v>
      </c>
      <c r="S14" s="24">
        <f t="shared" si="3"/>
        <v>615.29999999999995</v>
      </c>
      <c r="T14" s="2">
        <v>800</v>
      </c>
    </row>
    <row r="15" spans="1:20" x14ac:dyDescent="0.2">
      <c r="A15" s="1">
        <v>90064</v>
      </c>
      <c r="B15" s="2" t="s">
        <v>175</v>
      </c>
      <c r="C15" s="2" t="s">
        <v>26</v>
      </c>
      <c r="D15" s="2">
        <v>1690</v>
      </c>
      <c r="E15" s="7" t="s">
        <v>1267</v>
      </c>
      <c r="F15" s="2">
        <v>700</v>
      </c>
      <c r="G15" s="2">
        <v>2050</v>
      </c>
      <c r="H15" t="s">
        <v>9</v>
      </c>
      <c r="I15" s="2" t="s">
        <v>4</v>
      </c>
      <c r="J15" s="24">
        <v>693.69999999999993</v>
      </c>
      <c r="K15" s="5" t="s">
        <v>22</v>
      </c>
      <c r="O15" s="24"/>
      <c r="P15" s="24"/>
      <c r="Q15" s="24"/>
      <c r="R15" s="2">
        <v>967</v>
      </c>
      <c r="S15" s="24">
        <f t="shared" si="3"/>
        <v>676.9</v>
      </c>
      <c r="T15" s="2">
        <v>990</v>
      </c>
    </row>
    <row r="16" spans="1:20" x14ac:dyDescent="0.2">
      <c r="A16" s="1">
        <v>90063</v>
      </c>
      <c r="B16" s="2" t="s">
        <v>175</v>
      </c>
      <c r="C16" s="2" t="s">
        <v>26</v>
      </c>
      <c r="D16" s="2">
        <v>1780</v>
      </c>
      <c r="E16" s="7" t="s">
        <v>1268</v>
      </c>
      <c r="F16" s="2">
        <v>890</v>
      </c>
      <c r="G16" s="2">
        <v>2050</v>
      </c>
      <c r="H16" t="s">
        <v>9</v>
      </c>
      <c r="I16" s="2" t="s">
        <v>4</v>
      </c>
      <c r="J16" s="24">
        <v>664.99999999999989</v>
      </c>
      <c r="K16" s="5" t="s">
        <v>22</v>
      </c>
      <c r="O16" s="24"/>
      <c r="P16" s="24"/>
      <c r="Q16" s="24"/>
      <c r="R16" s="2">
        <v>926</v>
      </c>
      <c r="S16" s="24">
        <f t="shared" si="3"/>
        <v>648.19999999999993</v>
      </c>
      <c r="T16" s="2">
        <v>890</v>
      </c>
    </row>
    <row r="17" spans="1:20" x14ac:dyDescent="0.2">
      <c r="A17" s="1">
        <v>90069</v>
      </c>
      <c r="B17" s="2" t="s">
        <v>175</v>
      </c>
      <c r="C17" s="2" t="s">
        <v>26</v>
      </c>
      <c r="D17" s="2">
        <v>1790</v>
      </c>
      <c r="E17" s="7" t="s">
        <v>1267</v>
      </c>
      <c r="F17" s="2">
        <v>800</v>
      </c>
      <c r="G17" s="2">
        <v>2050</v>
      </c>
      <c r="H17" t="s">
        <v>9</v>
      </c>
      <c r="I17" s="2" t="s">
        <v>4</v>
      </c>
      <c r="J17" s="24">
        <v>693.69999999999993</v>
      </c>
      <c r="K17" s="5" t="s">
        <v>22</v>
      </c>
      <c r="O17" s="24"/>
      <c r="P17" s="24"/>
      <c r="Q17" s="24"/>
      <c r="R17" s="2">
        <v>967</v>
      </c>
      <c r="S17" s="24">
        <f t="shared" si="3"/>
        <v>676.9</v>
      </c>
      <c r="T17" s="2">
        <v>990</v>
      </c>
    </row>
    <row r="18" spans="1:20" x14ac:dyDescent="0.2">
      <c r="A18" s="1">
        <v>90066</v>
      </c>
      <c r="B18" s="2" t="s">
        <v>175</v>
      </c>
      <c r="C18" s="2" t="s">
        <v>26</v>
      </c>
      <c r="D18" s="2">
        <v>1890</v>
      </c>
      <c r="E18" s="7" t="s">
        <v>1267</v>
      </c>
      <c r="F18" s="2">
        <v>900</v>
      </c>
      <c r="G18" s="2">
        <v>2050</v>
      </c>
      <c r="H18" t="s">
        <v>9</v>
      </c>
      <c r="I18" s="2" t="s">
        <v>4</v>
      </c>
      <c r="J18" s="24">
        <v>693.69999999999993</v>
      </c>
      <c r="K18" s="5" t="s">
        <v>22</v>
      </c>
      <c r="O18" s="24"/>
      <c r="P18" s="24"/>
      <c r="Q18" s="24"/>
      <c r="R18" s="2">
        <v>967</v>
      </c>
      <c r="S18" s="24">
        <f t="shared" si="3"/>
        <v>676.9</v>
      </c>
      <c r="T18" s="2">
        <v>990</v>
      </c>
    </row>
    <row r="19" spans="1:20" x14ac:dyDescent="0.2">
      <c r="A19" s="1">
        <v>90054</v>
      </c>
      <c r="B19" s="2" t="s">
        <v>175</v>
      </c>
      <c r="C19" s="2" t="s">
        <v>26</v>
      </c>
      <c r="D19" s="2">
        <v>1980</v>
      </c>
      <c r="E19" s="7" t="s">
        <v>1267</v>
      </c>
      <c r="F19" s="2">
        <v>990</v>
      </c>
      <c r="G19" s="2">
        <v>2050</v>
      </c>
      <c r="H19" t="s">
        <v>9</v>
      </c>
      <c r="I19" s="2" t="s">
        <v>4</v>
      </c>
      <c r="J19" s="24">
        <v>693.69999999999993</v>
      </c>
      <c r="K19" s="5" t="s">
        <v>22</v>
      </c>
      <c r="O19" s="24"/>
      <c r="P19" s="24"/>
      <c r="Q19" s="24"/>
      <c r="R19" s="2">
        <v>967</v>
      </c>
      <c r="S19" s="24">
        <f t="shared" si="3"/>
        <v>676.9</v>
      </c>
      <c r="T19" s="2">
        <v>990</v>
      </c>
    </row>
    <row r="20" spans="1:20" x14ac:dyDescent="0.2">
      <c r="A20" s="1">
        <v>90055</v>
      </c>
      <c r="B20" s="2" t="s">
        <v>175</v>
      </c>
      <c r="C20" s="2" t="s">
        <v>26</v>
      </c>
      <c r="D20" s="2">
        <v>1200</v>
      </c>
      <c r="E20" s="7" t="s">
        <v>1262</v>
      </c>
      <c r="F20" s="2">
        <v>600</v>
      </c>
      <c r="G20" s="2">
        <v>2140</v>
      </c>
      <c r="H20" t="s">
        <v>9</v>
      </c>
      <c r="I20" s="2" t="s">
        <v>4</v>
      </c>
      <c r="J20" s="24">
        <v>655.89999999999986</v>
      </c>
      <c r="O20" s="24"/>
      <c r="P20" s="24"/>
      <c r="Q20" s="24"/>
      <c r="R20" s="2">
        <v>913</v>
      </c>
      <c r="S20" s="24">
        <f t="shared" si="3"/>
        <v>639.09999999999991</v>
      </c>
      <c r="T20" s="2">
        <v>600</v>
      </c>
    </row>
    <row r="21" spans="1:20" x14ac:dyDescent="0.2">
      <c r="A21" s="1">
        <v>90056</v>
      </c>
      <c r="B21" s="2" t="s">
        <v>175</v>
      </c>
      <c r="C21" s="2" t="s">
        <v>26</v>
      </c>
      <c r="D21" s="2">
        <v>1300</v>
      </c>
      <c r="E21" s="7" t="s">
        <v>1264</v>
      </c>
      <c r="F21" s="2">
        <v>650</v>
      </c>
      <c r="G21" s="2">
        <v>2140</v>
      </c>
      <c r="H21" t="s">
        <v>9</v>
      </c>
      <c r="I21" s="2" t="s">
        <v>4</v>
      </c>
      <c r="J21" s="24">
        <v>655.89999999999986</v>
      </c>
      <c r="O21" s="24"/>
      <c r="P21" s="24"/>
      <c r="Q21" s="24"/>
      <c r="R21" s="2">
        <v>913</v>
      </c>
      <c r="S21" s="24">
        <f t="shared" si="3"/>
        <v>639.09999999999991</v>
      </c>
      <c r="T21" s="2">
        <v>650</v>
      </c>
    </row>
    <row r="22" spans="1:20" x14ac:dyDescent="0.2">
      <c r="A22" s="1">
        <v>90057</v>
      </c>
      <c r="B22" s="2" t="s">
        <v>175</v>
      </c>
      <c r="C22" s="2" t="s">
        <v>26</v>
      </c>
      <c r="D22" s="2">
        <v>1400</v>
      </c>
      <c r="E22" s="7" t="s">
        <v>1265</v>
      </c>
      <c r="F22" s="2">
        <v>700</v>
      </c>
      <c r="G22" s="2">
        <v>2140</v>
      </c>
      <c r="H22" t="s">
        <v>9</v>
      </c>
      <c r="I22" s="2" t="s">
        <v>4</v>
      </c>
      <c r="J22" s="24">
        <v>655.89999999999986</v>
      </c>
      <c r="K22" s="5" t="s">
        <v>22</v>
      </c>
      <c r="O22" s="24"/>
      <c r="P22" s="24"/>
      <c r="Q22" s="24"/>
      <c r="R22" s="2">
        <v>913</v>
      </c>
      <c r="S22" s="24">
        <f t="shared" si="3"/>
        <v>639.09999999999991</v>
      </c>
      <c r="T22" s="2">
        <v>700</v>
      </c>
    </row>
    <row r="23" spans="1:20" x14ac:dyDescent="0.2">
      <c r="A23" s="1">
        <v>90058</v>
      </c>
      <c r="B23" s="2" t="s">
        <v>175</v>
      </c>
      <c r="C23" s="2" t="s">
        <v>26</v>
      </c>
      <c r="D23" s="2">
        <v>1500</v>
      </c>
      <c r="E23" s="7" t="s">
        <v>1266</v>
      </c>
      <c r="F23" s="2">
        <v>750</v>
      </c>
      <c r="G23" s="2">
        <v>2140</v>
      </c>
      <c r="H23" t="s">
        <v>9</v>
      </c>
      <c r="I23" s="2" t="s">
        <v>4</v>
      </c>
      <c r="J23" s="24">
        <v>655.89999999999986</v>
      </c>
      <c r="K23" s="5" t="s">
        <v>22</v>
      </c>
      <c r="O23" s="24"/>
      <c r="P23" s="24"/>
      <c r="Q23" s="24"/>
      <c r="R23" s="2">
        <v>913</v>
      </c>
      <c r="S23" s="24">
        <f t="shared" si="3"/>
        <v>639.09999999999991</v>
      </c>
      <c r="T23" s="2">
        <v>750</v>
      </c>
    </row>
    <row r="24" spans="1:20" x14ac:dyDescent="0.2">
      <c r="A24" s="1">
        <v>90059</v>
      </c>
      <c r="B24" s="2" t="s">
        <v>175</v>
      </c>
      <c r="C24" s="2" t="s">
        <v>26</v>
      </c>
      <c r="D24" s="2">
        <v>1600</v>
      </c>
      <c r="E24" s="7" t="s">
        <v>1263</v>
      </c>
      <c r="F24" s="2">
        <v>800</v>
      </c>
      <c r="G24" s="2">
        <v>2140</v>
      </c>
      <c r="H24" t="s">
        <v>9</v>
      </c>
      <c r="I24" s="2" t="s">
        <v>4</v>
      </c>
      <c r="J24" s="24">
        <v>637.69999999999993</v>
      </c>
      <c r="K24" s="5" t="s">
        <v>22</v>
      </c>
      <c r="O24" s="24"/>
      <c r="P24" s="24"/>
      <c r="Q24" s="24"/>
      <c r="R24" s="2">
        <v>887</v>
      </c>
      <c r="S24" s="24">
        <f t="shared" si="3"/>
        <v>620.9</v>
      </c>
      <c r="T24" s="2">
        <v>800</v>
      </c>
    </row>
    <row r="25" spans="1:20" x14ac:dyDescent="0.2">
      <c r="A25" s="1">
        <v>90074</v>
      </c>
      <c r="B25" s="2" t="s">
        <v>175</v>
      </c>
      <c r="C25" s="2" t="s">
        <v>26</v>
      </c>
      <c r="D25" s="2">
        <v>1690</v>
      </c>
      <c r="E25" s="7" t="s">
        <v>1267</v>
      </c>
      <c r="F25" s="2">
        <v>700</v>
      </c>
      <c r="G25" s="2">
        <v>2140</v>
      </c>
      <c r="H25" t="s">
        <v>9</v>
      </c>
      <c r="I25" s="2" t="s">
        <v>4</v>
      </c>
      <c r="J25" s="24">
        <v>698.59999999999991</v>
      </c>
      <c r="K25" s="5" t="s">
        <v>22</v>
      </c>
      <c r="O25" s="24"/>
      <c r="P25" s="24"/>
      <c r="Q25" s="24"/>
      <c r="R25" s="2">
        <v>974</v>
      </c>
      <c r="S25" s="24">
        <f t="shared" si="3"/>
        <v>681.8</v>
      </c>
      <c r="T25" s="2">
        <v>990</v>
      </c>
    </row>
    <row r="26" spans="1:20" x14ac:dyDescent="0.2">
      <c r="A26" s="1">
        <v>90060</v>
      </c>
      <c r="B26" s="2" t="s">
        <v>175</v>
      </c>
      <c r="C26" s="2" t="s">
        <v>26</v>
      </c>
      <c r="D26" s="2">
        <v>1780</v>
      </c>
      <c r="E26" s="7" t="s">
        <v>1268</v>
      </c>
      <c r="F26" s="2">
        <v>890</v>
      </c>
      <c r="G26" s="2">
        <v>2140</v>
      </c>
      <c r="H26" t="s">
        <v>9</v>
      </c>
      <c r="I26" s="2" t="s">
        <v>4</v>
      </c>
      <c r="J26" s="24">
        <v>667.8</v>
      </c>
      <c r="K26" s="5" t="s">
        <v>22</v>
      </c>
      <c r="O26" s="24"/>
      <c r="P26" s="24"/>
      <c r="Q26" s="24"/>
      <c r="R26" s="2">
        <v>930</v>
      </c>
      <c r="S26" s="24">
        <f t="shared" si="3"/>
        <v>651</v>
      </c>
      <c r="T26" s="2">
        <v>890</v>
      </c>
    </row>
    <row r="27" spans="1:20" x14ac:dyDescent="0.2">
      <c r="A27" s="1">
        <v>90070</v>
      </c>
      <c r="B27" s="2" t="s">
        <v>175</v>
      </c>
      <c r="C27" s="2" t="s">
        <v>26</v>
      </c>
      <c r="D27" s="2">
        <v>1790</v>
      </c>
      <c r="E27" s="7" t="s">
        <v>1267</v>
      </c>
      <c r="F27" s="2">
        <v>800</v>
      </c>
      <c r="G27" s="2">
        <v>2140</v>
      </c>
      <c r="H27" t="s">
        <v>9</v>
      </c>
      <c r="I27" s="2" t="s">
        <v>4</v>
      </c>
      <c r="J27" s="24">
        <v>698.59999999999991</v>
      </c>
      <c r="K27" s="5" t="s">
        <v>22</v>
      </c>
      <c r="O27" s="24"/>
      <c r="P27" s="24"/>
      <c r="Q27" s="24"/>
      <c r="R27" s="2">
        <v>974</v>
      </c>
      <c r="S27" s="24">
        <f t="shared" si="3"/>
        <v>681.8</v>
      </c>
      <c r="T27" s="2">
        <v>990</v>
      </c>
    </row>
    <row r="28" spans="1:20" x14ac:dyDescent="0.2">
      <c r="A28" s="1">
        <v>90071</v>
      </c>
      <c r="B28" s="2" t="s">
        <v>175</v>
      </c>
      <c r="C28" s="2" t="s">
        <v>26</v>
      </c>
      <c r="D28" s="2">
        <v>1890</v>
      </c>
      <c r="E28" s="7" t="s">
        <v>1267</v>
      </c>
      <c r="F28" s="2">
        <v>900</v>
      </c>
      <c r="G28" s="2">
        <v>2140</v>
      </c>
      <c r="H28" t="s">
        <v>9</v>
      </c>
      <c r="I28" s="2" t="s">
        <v>4</v>
      </c>
      <c r="J28" s="24">
        <v>698.59999999999991</v>
      </c>
      <c r="K28" s="5" t="s">
        <v>22</v>
      </c>
      <c r="O28" s="24"/>
      <c r="P28" s="24"/>
      <c r="Q28" s="24"/>
      <c r="R28" s="2">
        <v>974</v>
      </c>
      <c r="S28" s="24">
        <f t="shared" si="3"/>
        <v>681.8</v>
      </c>
      <c r="T28" s="2">
        <v>990</v>
      </c>
    </row>
    <row r="29" spans="1:20" x14ac:dyDescent="0.2">
      <c r="A29" s="1">
        <v>90061</v>
      </c>
      <c r="B29" s="2" t="s">
        <v>175</v>
      </c>
      <c r="C29" s="2" t="s">
        <v>26</v>
      </c>
      <c r="D29" s="2">
        <v>1980</v>
      </c>
      <c r="E29" s="7" t="s">
        <v>1267</v>
      </c>
      <c r="F29" s="2">
        <v>990</v>
      </c>
      <c r="G29" s="2">
        <v>2140</v>
      </c>
      <c r="H29" t="s">
        <v>9</v>
      </c>
      <c r="I29" s="2" t="s">
        <v>4</v>
      </c>
      <c r="J29" s="24">
        <v>698.59999999999991</v>
      </c>
      <c r="K29" s="5" t="s">
        <v>22</v>
      </c>
      <c r="O29" s="24"/>
      <c r="P29" s="24"/>
      <c r="Q29" s="24"/>
      <c r="R29" s="2">
        <v>974</v>
      </c>
      <c r="S29" s="24">
        <f t="shared" si="3"/>
        <v>681.8</v>
      </c>
      <c r="T29" s="2">
        <v>990</v>
      </c>
    </row>
    <row r="30" spans="1:20" x14ac:dyDescent="0.2">
      <c r="A30" s="1">
        <v>90201</v>
      </c>
      <c r="B30" s="2" t="s">
        <v>175</v>
      </c>
      <c r="C30" s="2" t="s">
        <v>26</v>
      </c>
      <c r="D30" s="2" t="s">
        <v>11</v>
      </c>
      <c r="G30" s="2" t="s">
        <v>177</v>
      </c>
      <c r="H30" s="2" t="s">
        <v>2</v>
      </c>
      <c r="I30" s="2" t="s">
        <v>10</v>
      </c>
      <c r="J30" s="24">
        <v>398.99999999999994</v>
      </c>
      <c r="R30" s="2">
        <v>651</v>
      </c>
      <c r="S30" s="24">
        <f t="shared" si="3"/>
        <v>390.59999999999997</v>
      </c>
    </row>
    <row r="31" spans="1:20" x14ac:dyDescent="0.2">
      <c r="A31" s="1">
        <v>90101</v>
      </c>
      <c r="B31" s="2" t="s">
        <v>175</v>
      </c>
      <c r="C31" s="2" t="s">
        <v>26</v>
      </c>
      <c r="D31" s="2" t="s">
        <v>11</v>
      </c>
      <c r="G31" s="2">
        <v>2050</v>
      </c>
      <c r="H31" s="2" t="s">
        <v>2</v>
      </c>
      <c r="I31" s="2" t="s">
        <v>10</v>
      </c>
      <c r="J31" s="24">
        <v>362.4</v>
      </c>
      <c r="R31" s="2">
        <v>590</v>
      </c>
      <c r="S31" s="24">
        <f t="shared" si="3"/>
        <v>354</v>
      </c>
    </row>
    <row r="32" spans="1:20" x14ac:dyDescent="0.2">
      <c r="A32" s="1">
        <v>90206</v>
      </c>
      <c r="B32" s="2" t="s">
        <v>175</v>
      </c>
      <c r="C32" s="2" t="s">
        <v>26</v>
      </c>
      <c r="D32" s="2" t="s">
        <v>11</v>
      </c>
      <c r="G32" s="2" t="s">
        <v>178</v>
      </c>
      <c r="H32" s="2" t="s">
        <v>2</v>
      </c>
      <c r="I32" s="2" t="s">
        <v>10</v>
      </c>
      <c r="J32" s="24">
        <v>413.4</v>
      </c>
      <c r="R32" s="2">
        <v>675</v>
      </c>
      <c r="S32" s="24">
        <f t="shared" si="3"/>
        <v>405</v>
      </c>
    </row>
    <row r="33" spans="1:19" x14ac:dyDescent="0.2">
      <c r="A33" s="1">
        <v>90106</v>
      </c>
      <c r="B33" s="2" t="s">
        <v>175</v>
      </c>
      <c r="C33" s="2" t="s">
        <v>26</v>
      </c>
      <c r="D33" s="2" t="s">
        <v>11</v>
      </c>
      <c r="G33" s="2">
        <v>2140</v>
      </c>
      <c r="H33" s="2" t="s">
        <v>2</v>
      </c>
      <c r="I33" s="2" t="s">
        <v>10</v>
      </c>
      <c r="J33" s="24">
        <v>376.79999999999995</v>
      </c>
      <c r="R33" s="2">
        <v>614</v>
      </c>
      <c r="S33" s="24">
        <f t="shared" si="3"/>
        <v>368.4</v>
      </c>
    </row>
    <row r="34" spans="1:19" x14ac:dyDescent="0.2">
      <c r="A34" s="1">
        <v>90211</v>
      </c>
      <c r="B34" s="2" t="s">
        <v>175</v>
      </c>
      <c r="C34" s="2" t="s">
        <v>26</v>
      </c>
      <c r="D34" s="2" t="s">
        <v>11</v>
      </c>
      <c r="G34" s="2" t="s">
        <v>179</v>
      </c>
      <c r="H34" s="2" t="s">
        <v>2</v>
      </c>
      <c r="I34" s="2" t="s">
        <v>10</v>
      </c>
      <c r="J34" s="24">
        <v>547.19999999999993</v>
      </c>
      <c r="R34" s="2">
        <v>898</v>
      </c>
      <c r="S34" s="24">
        <f t="shared" si="3"/>
        <v>538.79999999999995</v>
      </c>
    </row>
    <row r="35" spans="1:19" x14ac:dyDescent="0.2">
      <c r="A35" s="1">
        <v>90216</v>
      </c>
      <c r="B35" s="2" t="s">
        <v>175</v>
      </c>
      <c r="C35" s="2" t="s">
        <v>26</v>
      </c>
      <c r="D35" s="2" t="s">
        <v>11</v>
      </c>
      <c r="G35" s="2" t="s">
        <v>1300</v>
      </c>
      <c r="H35" s="2" t="s">
        <v>2</v>
      </c>
      <c r="I35" s="2" t="s">
        <v>10</v>
      </c>
      <c r="J35" s="24">
        <v>684</v>
      </c>
      <c r="R35" s="2">
        <v>1126</v>
      </c>
      <c r="S35" s="24">
        <f t="shared" si="3"/>
        <v>675.6</v>
      </c>
    </row>
    <row r="36" spans="1:19" x14ac:dyDescent="0.2">
      <c r="A36" s="1">
        <v>90202</v>
      </c>
      <c r="B36" s="2" t="s">
        <v>175</v>
      </c>
      <c r="C36" s="2" t="s">
        <v>26</v>
      </c>
      <c r="D36" s="2" t="s">
        <v>17</v>
      </c>
      <c r="G36" s="2" t="s">
        <v>177</v>
      </c>
      <c r="H36" s="2" t="s">
        <v>2</v>
      </c>
      <c r="I36" s="2" t="s">
        <v>10</v>
      </c>
      <c r="J36" s="24">
        <v>418.2</v>
      </c>
      <c r="R36" s="2">
        <v>683</v>
      </c>
      <c r="S36" s="24">
        <f t="shared" si="3"/>
        <v>409.8</v>
      </c>
    </row>
    <row r="37" spans="1:19" x14ac:dyDescent="0.2">
      <c r="A37" s="1">
        <v>90102</v>
      </c>
      <c r="B37" s="2" t="s">
        <v>175</v>
      </c>
      <c r="C37" s="2" t="s">
        <v>26</v>
      </c>
      <c r="D37" s="2" t="s">
        <v>17</v>
      </c>
      <c r="G37" s="2">
        <v>2050</v>
      </c>
      <c r="H37" s="2" t="s">
        <v>2</v>
      </c>
      <c r="I37" s="2" t="s">
        <v>10</v>
      </c>
      <c r="J37" s="24">
        <v>383.4</v>
      </c>
      <c r="R37" s="2">
        <v>625</v>
      </c>
      <c r="S37" s="24">
        <f t="shared" si="3"/>
        <v>375</v>
      </c>
    </row>
    <row r="38" spans="1:19" x14ac:dyDescent="0.2">
      <c r="A38" s="1">
        <v>90207</v>
      </c>
      <c r="B38" s="2" t="s">
        <v>175</v>
      </c>
      <c r="C38" s="2" t="s">
        <v>26</v>
      </c>
      <c r="D38" s="2" t="s">
        <v>17</v>
      </c>
      <c r="G38" s="2" t="s">
        <v>178</v>
      </c>
      <c r="H38" s="2" t="s">
        <v>2</v>
      </c>
      <c r="I38" s="2" t="s">
        <v>10</v>
      </c>
      <c r="J38" s="24">
        <v>436.2</v>
      </c>
      <c r="R38" s="2">
        <v>713</v>
      </c>
      <c r="S38" s="24">
        <f t="shared" si="3"/>
        <v>427.8</v>
      </c>
    </row>
    <row r="39" spans="1:19" x14ac:dyDescent="0.2">
      <c r="A39" s="1">
        <v>90107</v>
      </c>
      <c r="B39" s="2" t="s">
        <v>175</v>
      </c>
      <c r="C39" s="2" t="s">
        <v>26</v>
      </c>
      <c r="D39" s="2" t="s">
        <v>17</v>
      </c>
      <c r="G39" s="2">
        <v>2140</v>
      </c>
      <c r="H39" s="2" t="s">
        <v>2</v>
      </c>
      <c r="I39" s="2" t="s">
        <v>10</v>
      </c>
      <c r="J39" s="24">
        <v>403.79999999999995</v>
      </c>
      <c r="R39" s="2">
        <v>659</v>
      </c>
      <c r="S39" s="24">
        <f t="shared" si="3"/>
        <v>395.4</v>
      </c>
    </row>
    <row r="40" spans="1:19" x14ac:dyDescent="0.2">
      <c r="A40" s="1">
        <v>90212</v>
      </c>
      <c r="B40" s="2" t="s">
        <v>175</v>
      </c>
      <c r="C40" s="2" t="s">
        <v>26</v>
      </c>
      <c r="D40" s="2" t="s">
        <v>17</v>
      </c>
      <c r="G40" s="2" t="s">
        <v>179</v>
      </c>
      <c r="H40" s="2" t="s">
        <v>2</v>
      </c>
      <c r="I40" s="2" t="s">
        <v>10</v>
      </c>
      <c r="J40" s="24">
        <v>547.19999999999993</v>
      </c>
      <c r="R40" s="2">
        <v>898</v>
      </c>
      <c r="S40" s="24">
        <f t="shared" si="3"/>
        <v>538.79999999999995</v>
      </c>
    </row>
    <row r="41" spans="1:19" x14ac:dyDescent="0.2">
      <c r="A41" s="1">
        <v>90217</v>
      </c>
      <c r="B41" s="2" t="s">
        <v>175</v>
      </c>
      <c r="C41" s="2" t="s">
        <v>26</v>
      </c>
      <c r="D41" s="2" t="s">
        <v>17</v>
      </c>
      <c r="G41" s="2" t="s">
        <v>1300</v>
      </c>
      <c r="H41" s="2" t="s">
        <v>2</v>
      </c>
      <c r="I41" s="2" t="s">
        <v>10</v>
      </c>
      <c r="J41" s="24">
        <v>583.79999999999995</v>
      </c>
      <c r="R41" s="2">
        <v>959</v>
      </c>
      <c r="S41" s="24">
        <f t="shared" si="3"/>
        <v>575.4</v>
      </c>
    </row>
    <row r="42" spans="1:19" x14ac:dyDescent="0.2">
      <c r="A42" s="1">
        <v>90203</v>
      </c>
      <c r="B42" s="2" t="s">
        <v>175</v>
      </c>
      <c r="C42" s="2" t="s">
        <v>26</v>
      </c>
      <c r="D42" s="2" t="s">
        <v>18</v>
      </c>
      <c r="G42" s="2" t="s">
        <v>177</v>
      </c>
      <c r="H42" s="2" t="s">
        <v>2</v>
      </c>
      <c r="I42" s="2" t="s">
        <v>10</v>
      </c>
      <c r="J42" s="24">
        <v>436.2</v>
      </c>
      <c r="R42" s="2">
        <v>713</v>
      </c>
      <c r="S42" s="24">
        <f t="shared" si="3"/>
        <v>427.8</v>
      </c>
    </row>
    <row r="43" spans="1:19" x14ac:dyDescent="0.2">
      <c r="A43" s="1">
        <v>90103</v>
      </c>
      <c r="B43" s="2" t="s">
        <v>175</v>
      </c>
      <c r="C43" s="2" t="s">
        <v>26</v>
      </c>
      <c r="D43" s="2" t="s">
        <v>18</v>
      </c>
      <c r="G43" s="2">
        <v>2050</v>
      </c>
      <c r="H43" s="2" t="s">
        <v>2</v>
      </c>
      <c r="I43" s="2" t="s">
        <v>10</v>
      </c>
      <c r="J43" s="24">
        <v>404.99999999999994</v>
      </c>
      <c r="R43" s="2">
        <v>661</v>
      </c>
      <c r="S43" s="24">
        <f t="shared" si="3"/>
        <v>396.59999999999997</v>
      </c>
    </row>
    <row r="44" spans="1:19" x14ac:dyDescent="0.2">
      <c r="A44" s="1">
        <v>90208</v>
      </c>
      <c r="B44" s="2" t="s">
        <v>175</v>
      </c>
      <c r="C44" s="2" t="s">
        <v>26</v>
      </c>
      <c r="D44" s="2" t="s">
        <v>18</v>
      </c>
      <c r="G44" s="2" t="s">
        <v>178</v>
      </c>
      <c r="H44" s="2" t="s">
        <v>2</v>
      </c>
      <c r="I44" s="2" t="s">
        <v>10</v>
      </c>
      <c r="J44" s="24">
        <v>457.79999999999995</v>
      </c>
      <c r="R44" s="2">
        <v>749</v>
      </c>
      <c r="S44" s="24">
        <f t="shared" si="3"/>
        <v>449.4</v>
      </c>
    </row>
    <row r="45" spans="1:19" x14ac:dyDescent="0.2">
      <c r="A45" s="1">
        <v>90108</v>
      </c>
      <c r="B45" s="2" t="s">
        <v>175</v>
      </c>
      <c r="C45" s="2" t="s">
        <v>26</v>
      </c>
      <c r="D45" s="2" t="s">
        <v>18</v>
      </c>
      <c r="G45" s="2">
        <v>2140</v>
      </c>
      <c r="H45" s="2" t="s">
        <v>2</v>
      </c>
      <c r="I45" s="2" t="s">
        <v>10</v>
      </c>
      <c r="J45" s="24">
        <v>418.2</v>
      </c>
      <c r="R45" s="2">
        <v>683</v>
      </c>
      <c r="S45" s="24">
        <f t="shared" si="3"/>
        <v>409.8</v>
      </c>
    </row>
    <row r="46" spans="1:19" x14ac:dyDescent="0.2">
      <c r="A46" s="1">
        <v>90213</v>
      </c>
      <c r="B46" s="2" t="s">
        <v>175</v>
      </c>
      <c r="C46" s="2" t="s">
        <v>26</v>
      </c>
      <c r="D46" s="2" t="s">
        <v>18</v>
      </c>
      <c r="G46" s="2" t="s">
        <v>179</v>
      </c>
      <c r="H46" s="2" t="s">
        <v>2</v>
      </c>
      <c r="I46" s="2" t="s">
        <v>10</v>
      </c>
      <c r="J46" s="24">
        <v>617.4</v>
      </c>
      <c r="R46" s="2">
        <v>1015</v>
      </c>
      <c r="S46" s="24">
        <f t="shared" si="3"/>
        <v>609</v>
      </c>
    </row>
    <row r="47" spans="1:19" x14ac:dyDescent="0.2">
      <c r="A47" s="1">
        <v>90204</v>
      </c>
      <c r="B47" s="2" t="s">
        <v>175</v>
      </c>
      <c r="C47" s="2" t="s">
        <v>26</v>
      </c>
      <c r="D47" s="2" t="s">
        <v>19</v>
      </c>
      <c r="G47" s="2" t="s">
        <v>177</v>
      </c>
      <c r="H47" s="2" t="s">
        <v>2</v>
      </c>
      <c r="I47" s="2" t="s">
        <v>10</v>
      </c>
      <c r="J47" s="24">
        <v>490.19999999999993</v>
      </c>
      <c r="R47" s="2">
        <v>803</v>
      </c>
      <c r="S47" s="24">
        <f t="shared" si="3"/>
        <v>481.79999999999995</v>
      </c>
    </row>
    <row r="48" spans="1:19" x14ac:dyDescent="0.2">
      <c r="A48" s="1">
        <v>90104</v>
      </c>
      <c r="B48" s="2" t="s">
        <v>175</v>
      </c>
      <c r="C48" s="2" t="s">
        <v>26</v>
      </c>
      <c r="D48" s="2" t="s">
        <v>19</v>
      </c>
      <c r="G48" s="2">
        <v>2050</v>
      </c>
      <c r="H48" s="2" t="s">
        <v>2</v>
      </c>
      <c r="I48" s="2" t="s">
        <v>10</v>
      </c>
      <c r="J48" s="24">
        <v>460.79999999999995</v>
      </c>
      <c r="R48" s="2">
        <v>754</v>
      </c>
      <c r="S48" s="24">
        <f t="shared" si="3"/>
        <v>452.4</v>
      </c>
    </row>
    <row r="49" spans="1:20" x14ac:dyDescent="0.2">
      <c r="A49" s="1">
        <v>90209</v>
      </c>
      <c r="B49" s="2" t="s">
        <v>175</v>
      </c>
      <c r="C49" s="2" t="s">
        <v>26</v>
      </c>
      <c r="D49" s="2" t="s">
        <v>19</v>
      </c>
      <c r="G49" s="2" t="s">
        <v>178</v>
      </c>
      <c r="H49" s="2" t="s">
        <v>2</v>
      </c>
      <c r="I49" s="2" t="s">
        <v>10</v>
      </c>
      <c r="J49" s="24">
        <v>512.4</v>
      </c>
      <c r="R49" s="2">
        <v>840</v>
      </c>
      <c r="S49" s="24">
        <f t="shared" si="3"/>
        <v>504</v>
      </c>
    </row>
    <row r="50" spans="1:20" x14ac:dyDescent="0.2">
      <c r="A50" s="1">
        <v>90109</v>
      </c>
      <c r="B50" s="2" t="s">
        <v>175</v>
      </c>
      <c r="C50" s="2" t="s">
        <v>26</v>
      </c>
      <c r="D50" s="2" t="s">
        <v>19</v>
      </c>
      <c r="G50" s="2">
        <v>2140</v>
      </c>
      <c r="H50" s="2" t="s">
        <v>2</v>
      </c>
      <c r="I50" s="2" t="s">
        <v>10</v>
      </c>
      <c r="J50" s="24">
        <v>483.59999999999997</v>
      </c>
      <c r="R50" s="2">
        <v>792</v>
      </c>
      <c r="S50" s="24">
        <f t="shared" si="3"/>
        <v>475.2</v>
      </c>
    </row>
    <row r="51" spans="1:20" x14ac:dyDescent="0.2">
      <c r="A51" s="1">
        <v>90214</v>
      </c>
      <c r="B51" s="2" t="s">
        <v>175</v>
      </c>
      <c r="C51" s="2" t="s">
        <v>26</v>
      </c>
      <c r="D51" s="2" t="s">
        <v>19</v>
      </c>
      <c r="G51" s="2" t="s">
        <v>179</v>
      </c>
      <c r="H51" s="2" t="s">
        <v>2</v>
      </c>
      <c r="I51" s="2" t="s">
        <v>10</v>
      </c>
      <c r="J51" s="24">
        <v>617.4</v>
      </c>
      <c r="R51" s="2">
        <v>1015</v>
      </c>
      <c r="S51" s="24">
        <f t="shared" si="3"/>
        <v>609</v>
      </c>
    </row>
    <row r="52" spans="1:20" x14ac:dyDescent="0.2">
      <c r="A52" s="1">
        <v>90219</v>
      </c>
      <c r="B52" s="2" t="s">
        <v>175</v>
      </c>
      <c r="C52" s="2" t="s">
        <v>26</v>
      </c>
      <c r="D52" s="2" t="s">
        <v>19</v>
      </c>
      <c r="G52" s="2" t="s">
        <v>1300</v>
      </c>
      <c r="H52" s="2" t="s">
        <v>2</v>
      </c>
      <c r="I52" s="2" t="s">
        <v>10</v>
      </c>
      <c r="J52" s="24">
        <v>653.4</v>
      </c>
      <c r="R52" s="2">
        <v>1075</v>
      </c>
      <c r="S52" s="24">
        <f t="shared" si="3"/>
        <v>645</v>
      </c>
    </row>
    <row r="53" spans="1:20" x14ac:dyDescent="0.2">
      <c r="A53" s="1">
        <v>90205</v>
      </c>
      <c r="B53" s="2" t="s">
        <v>175</v>
      </c>
      <c r="C53" s="2" t="s">
        <v>26</v>
      </c>
      <c r="D53" s="2" t="s">
        <v>20</v>
      </c>
      <c r="G53" s="2" t="s">
        <v>177</v>
      </c>
      <c r="H53" s="2" t="s">
        <v>2</v>
      </c>
      <c r="I53" s="2" t="s">
        <v>10</v>
      </c>
      <c r="J53" s="24">
        <v>531.59999999999991</v>
      </c>
      <c r="R53" s="2">
        <v>872</v>
      </c>
      <c r="S53" s="24">
        <f t="shared" si="3"/>
        <v>523.19999999999993</v>
      </c>
    </row>
    <row r="54" spans="1:20" x14ac:dyDescent="0.2">
      <c r="A54" s="1">
        <v>90105</v>
      </c>
      <c r="B54" s="2" t="s">
        <v>175</v>
      </c>
      <c r="C54" s="2" t="s">
        <v>26</v>
      </c>
      <c r="D54" s="2" t="s">
        <v>20</v>
      </c>
      <c r="G54" s="2">
        <v>2050</v>
      </c>
      <c r="H54" s="2" t="s">
        <v>2</v>
      </c>
      <c r="I54" s="2" t="s">
        <v>10</v>
      </c>
      <c r="J54" s="24">
        <v>503.4</v>
      </c>
      <c r="R54" s="2">
        <v>825</v>
      </c>
      <c r="S54" s="24">
        <f t="shared" si="3"/>
        <v>495</v>
      </c>
    </row>
    <row r="55" spans="1:20" x14ac:dyDescent="0.2">
      <c r="A55" s="1">
        <v>90210</v>
      </c>
      <c r="B55" s="2" t="s">
        <v>175</v>
      </c>
      <c r="C55" s="2" t="s">
        <v>26</v>
      </c>
      <c r="D55" s="2" t="s">
        <v>20</v>
      </c>
      <c r="G55" s="2" t="s">
        <v>178</v>
      </c>
      <c r="H55" s="2" t="s">
        <v>2</v>
      </c>
      <c r="I55" s="2" t="s">
        <v>10</v>
      </c>
      <c r="J55" s="24">
        <v>554.4</v>
      </c>
      <c r="R55" s="2">
        <v>910</v>
      </c>
      <c r="S55" s="24">
        <f t="shared" si="3"/>
        <v>546</v>
      </c>
    </row>
    <row r="56" spans="1:20" x14ac:dyDescent="0.2">
      <c r="A56" s="1">
        <v>90110</v>
      </c>
      <c r="B56" s="2" t="s">
        <v>175</v>
      </c>
      <c r="C56" s="2" t="s">
        <v>26</v>
      </c>
      <c r="D56" s="2" t="s">
        <v>20</v>
      </c>
      <c r="G56" s="2">
        <v>2140</v>
      </c>
      <c r="H56" s="2" t="s">
        <v>2</v>
      </c>
      <c r="I56" s="2" t="s">
        <v>10</v>
      </c>
      <c r="J56" s="24">
        <v>527.4</v>
      </c>
      <c r="R56" s="2">
        <v>865</v>
      </c>
      <c r="S56" s="24">
        <f t="shared" si="3"/>
        <v>519</v>
      </c>
    </row>
    <row r="57" spans="1:20" x14ac:dyDescent="0.2">
      <c r="A57" s="1">
        <v>90215</v>
      </c>
      <c r="B57" s="2" t="s">
        <v>175</v>
      </c>
      <c r="C57" s="2" t="s">
        <v>26</v>
      </c>
      <c r="D57" s="2" t="s">
        <v>20</v>
      </c>
      <c r="G57" s="2" t="s">
        <v>179</v>
      </c>
      <c r="H57" s="2" t="s">
        <v>2</v>
      </c>
      <c r="I57" s="2" t="s">
        <v>10</v>
      </c>
      <c r="J57" s="24">
        <v>680.4</v>
      </c>
      <c r="R57" s="2">
        <v>1120</v>
      </c>
      <c r="S57" s="24">
        <f t="shared" si="3"/>
        <v>672</v>
      </c>
    </row>
    <row r="58" spans="1:20" x14ac:dyDescent="0.2">
      <c r="A58" s="1">
        <v>90220</v>
      </c>
      <c r="B58" s="2" t="s">
        <v>175</v>
      </c>
      <c r="C58" s="2" t="s">
        <v>26</v>
      </c>
      <c r="D58" s="2" t="s">
        <v>20</v>
      </c>
      <c r="G58" s="2" t="s">
        <v>1300</v>
      </c>
      <c r="H58" s="2" t="s">
        <v>2</v>
      </c>
      <c r="I58" s="2" t="s">
        <v>10</v>
      </c>
      <c r="J58" s="24">
        <v>792.59999999999991</v>
      </c>
      <c r="R58" s="2">
        <v>1307</v>
      </c>
      <c r="S58" s="24">
        <f t="shared" ref="S58:S111" si="4">IF(I58="Standard", R58*0.7, IF(I58="Sur mesure", R58*0.6, "Valeur non reconnue"))</f>
        <v>784.19999999999993</v>
      </c>
    </row>
    <row r="59" spans="1:20" x14ac:dyDescent="0.2">
      <c r="A59" s="1">
        <v>90230</v>
      </c>
      <c r="D59" s="2" t="s">
        <v>23</v>
      </c>
      <c r="E59" s="2" t="s">
        <v>11</v>
      </c>
      <c r="F59" s="6"/>
      <c r="G59" s="2" t="s">
        <v>12</v>
      </c>
      <c r="H59" s="2" t="s">
        <v>9</v>
      </c>
      <c r="I59" s="2" t="s">
        <v>10</v>
      </c>
      <c r="J59" s="24">
        <v>824.99999999999989</v>
      </c>
      <c r="R59" s="2">
        <v>1347</v>
      </c>
      <c r="S59" s="24">
        <f t="shared" si="4"/>
        <v>808.19999999999993</v>
      </c>
      <c r="T59" s="2" t="s">
        <v>1234</v>
      </c>
    </row>
    <row r="60" spans="1:20" x14ac:dyDescent="0.2">
      <c r="A60" s="1">
        <v>90130</v>
      </c>
      <c r="D60" s="2" t="s">
        <v>23</v>
      </c>
      <c r="E60" s="2" t="s">
        <v>11</v>
      </c>
      <c r="F60" s="6"/>
      <c r="G60" s="2" t="s">
        <v>1313</v>
      </c>
      <c r="H60" s="2" t="s">
        <v>9</v>
      </c>
      <c r="I60" s="2" t="s">
        <v>10</v>
      </c>
      <c r="J60" s="24">
        <v>782.99999999999989</v>
      </c>
      <c r="R60" s="2">
        <v>1277</v>
      </c>
      <c r="S60" s="24">
        <f t="shared" si="4"/>
        <v>766.19999999999993</v>
      </c>
      <c r="T60" s="2" t="s">
        <v>1234</v>
      </c>
    </row>
    <row r="61" spans="1:20" x14ac:dyDescent="0.2">
      <c r="A61" s="1">
        <v>90241</v>
      </c>
      <c r="D61" s="2" t="s">
        <v>23</v>
      </c>
      <c r="E61" s="2" t="s">
        <v>11</v>
      </c>
      <c r="F61" s="6"/>
      <c r="G61" s="2" t="s">
        <v>13</v>
      </c>
      <c r="H61" s="2" t="s">
        <v>9</v>
      </c>
      <c r="I61" s="2" t="s">
        <v>10</v>
      </c>
      <c r="J61" s="24">
        <v>852.59999999999991</v>
      </c>
      <c r="R61" s="2">
        <v>1393</v>
      </c>
      <c r="S61" s="24">
        <f t="shared" si="4"/>
        <v>835.8</v>
      </c>
      <c r="T61" s="2" t="s">
        <v>1234</v>
      </c>
    </row>
    <row r="62" spans="1:20" x14ac:dyDescent="0.2">
      <c r="A62" s="1">
        <v>90141</v>
      </c>
      <c r="D62" s="2" t="s">
        <v>23</v>
      </c>
      <c r="E62" s="2" t="s">
        <v>11</v>
      </c>
      <c r="F62" s="6"/>
      <c r="G62" s="2" t="s">
        <v>1314</v>
      </c>
      <c r="H62" s="2" t="s">
        <v>9</v>
      </c>
      <c r="I62" s="2" t="s">
        <v>10</v>
      </c>
      <c r="J62" s="24">
        <v>808.8</v>
      </c>
      <c r="R62" s="2">
        <v>1320</v>
      </c>
      <c r="S62" s="24">
        <f t="shared" si="4"/>
        <v>792</v>
      </c>
      <c r="T62" s="2" t="s">
        <v>1234</v>
      </c>
    </row>
    <row r="63" spans="1:20" x14ac:dyDescent="0.2">
      <c r="A63" s="1">
        <v>90252</v>
      </c>
      <c r="D63" s="2" t="s">
        <v>23</v>
      </c>
      <c r="E63" s="2" t="s">
        <v>11</v>
      </c>
      <c r="F63" s="6"/>
      <c r="G63" s="2" t="s">
        <v>14</v>
      </c>
      <c r="H63" s="2" t="s">
        <v>9</v>
      </c>
      <c r="I63" s="2" t="s">
        <v>10</v>
      </c>
      <c r="J63" s="24">
        <v>988.19999999999993</v>
      </c>
      <c r="R63" s="2">
        <v>1619</v>
      </c>
      <c r="S63" s="24">
        <f t="shared" si="4"/>
        <v>971.4</v>
      </c>
      <c r="T63" s="2" t="s">
        <v>1234</v>
      </c>
    </row>
    <row r="64" spans="1:20" x14ac:dyDescent="0.2">
      <c r="A64" s="1">
        <v>90263</v>
      </c>
      <c r="D64" s="2" t="s">
        <v>23</v>
      </c>
      <c r="E64" s="2" t="s">
        <v>11</v>
      </c>
      <c r="F64" s="6"/>
      <c r="G64" s="2" t="s">
        <v>1300</v>
      </c>
      <c r="H64" s="2" t="s">
        <v>9</v>
      </c>
      <c r="I64" s="2" t="s">
        <v>10</v>
      </c>
      <c r="J64" s="24">
        <v>1038.5999999999999</v>
      </c>
      <c r="R64" s="2">
        <v>1703</v>
      </c>
      <c r="S64" s="24">
        <f t="shared" si="4"/>
        <v>1021.8</v>
      </c>
      <c r="T64" s="2" t="s">
        <v>1234</v>
      </c>
    </row>
    <row r="65" spans="1:20" x14ac:dyDescent="0.2">
      <c r="A65" s="1">
        <v>90231</v>
      </c>
      <c r="D65" s="2" t="s">
        <v>24</v>
      </c>
      <c r="E65" s="2" t="s">
        <v>1254</v>
      </c>
      <c r="F65" s="6"/>
      <c r="G65" s="2" t="s">
        <v>12</v>
      </c>
      <c r="H65" s="2" t="s">
        <v>9</v>
      </c>
      <c r="I65" s="2" t="s">
        <v>10</v>
      </c>
      <c r="J65" s="24">
        <v>847.8</v>
      </c>
      <c r="R65" s="2">
        <v>1385</v>
      </c>
      <c r="S65" s="24">
        <f t="shared" si="4"/>
        <v>831</v>
      </c>
      <c r="T65" s="2" t="s">
        <v>1235</v>
      </c>
    </row>
    <row r="66" spans="1:20" x14ac:dyDescent="0.2">
      <c r="A66" s="1">
        <v>90131</v>
      </c>
      <c r="D66" s="2" t="s">
        <v>24</v>
      </c>
      <c r="E66" s="2" t="s">
        <v>1254</v>
      </c>
      <c r="F66" s="6"/>
      <c r="G66" s="2" t="s">
        <v>1313</v>
      </c>
      <c r="H66" s="2" t="s">
        <v>9</v>
      </c>
      <c r="I66" s="2" t="s">
        <v>10</v>
      </c>
      <c r="J66" s="24">
        <v>800.99999999999989</v>
      </c>
      <c r="R66" s="2">
        <v>1307</v>
      </c>
      <c r="S66" s="24">
        <f t="shared" si="4"/>
        <v>784.19999999999993</v>
      </c>
      <c r="T66" s="2" t="s">
        <v>1235</v>
      </c>
    </row>
    <row r="67" spans="1:20" x14ac:dyDescent="0.2">
      <c r="A67" s="1">
        <v>90242</v>
      </c>
      <c r="D67" s="2" t="s">
        <v>24</v>
      </c>
      <c r="E67" s="2" t="s">
        <v>1254</v>
      </c>
      <c r="F67" s="6"/>
      <c r="G67" s="2" t="s">
        <v>13</v>
      </c>
      <c r="H67" s="2" t="s">
        <v>9</v>
      </c>
      <c r="I67" s="2" t="s">
        <v>10</v>
      </c>
      <c r="J67" s="24">
        <v>874.19999999999993</v>
      </c>
      <c r="R67" s="2">
        <v>1429</v>
      </c>
      <c r="S67" s="24">
        <f t="shared" si="4"/>
        <v>857.4</v>
      </c>
      <c r="T67" s="2" t="s">
        <v>1235</v>
      </c>
    </row>
    <row r="68" spans="1:20" x14ac:dyDescent="0.2">
      <c r="A68" s="1">
        <v>90142</v>
      </c>
      <c r="D68" s="2" t="s">
        <v>24</v>
      </c>
      <c r="E68" s="2" t="s">
        <v>1254</v>
      </c>
      <c r="F68" s="6"/>
      <c r="G68" s="2" t="s">
        <v>1314</v>
      </c>
      <c r="H68" s="2" t="s">
        <v>9</v>
      </c>
      <c r="I68" s="2" t="s">
        <v>10</v>
      </c>
      <c r="J68" s="24">
        <v>830.99999999999989</v>
      </c>
      <c r="R68" s="2">
        <v>1357</v>
      </c>
      <c r="S68" s="24">
        <f t="shared" si="4"/>
        <v>814.19999999999993</v>
      </c>
      <c r="T68" s="2" t="s">
        <v>1235</v>
      </c>
    </row>
    <row r="69" spans="1:20" x14ac:dyDescent="0.2">
      <c r="A69" s="1">
        <v>90253</v>
      </c>
      <c r="D69" s="2" t="s">
        <v>24</v>
      </c>
      <c r="E69" s="2" t="s">
        <v>1254</v>
      </c>
      <c r="F69" s="6"/>
      <c r="G69" s="2" t="s">
        <v>14</v>
      </c>
      <c r="H69" s="2" t="s">
        <v>9</v>
      </c>
      <c r="I69" s="2" t="s">
        <v>10</v>
      </c>
      <c r="J69" s="24">
        <v>1057.1999999999998</v>
      </c>
      <c r="R69" s="2">
        <v>1734</v>
      </c>
      <c r="S69" s="24">
        <f t="shared" si="4"/>
        <v>1040.3999999999999</v>
      </c>
      <c r="T69" s="2" t="s">
        <v>1235</v>
      </c>
    </row>
    <row r="70" spans="1:20" x14ac:dyDescent="0.2">
      <c r="A70" s="1">
        <v>90232</v>
      </c>
      <c r="D70" s="2" t="s">
        <v>168</v>
      </c>
      <c r="E70" s="2" t="s">
        <v>1255</v>
      </c>
      <c r="F70" s="6"/>
      <c r="G70" s="2" t="s">
        <v>12</v>
      </c>
      <c r="H70" s="2" t="s">
        <v>9</v>
      </c>
      <c r="I70" s="2" t="s">
        <v>10</v>
      </c>
      <c r="J70" s="24">
        <v>866.4</v>
      </c>
      <c r="K70" s="5" t="s">
        <v>22</v>
      </c>
      <c r="R70" s="2">
        <v>1416</v>
      </c>
      <c r="S70" s="24">
        <f t="shared" si="4"/>
        <v>849.6</v>
      </c>
      <c r="T70" s="2" t="s">
        <v>1236</v>
      </c>
    </row>
    <row r="71" spans="1:20" x14ac:dyDescent="0.2">
      <c r="A71" s="1">
        <v>90132</v>
      </c>
      <c r="D71" s="2" t="s">
        <v>168</v>
      </c>
      <c r="E71" s="2" t="s">
        <v>1255</v>
      </c>
      <c r="F71" s="6"/>
      <c r="G71" s="2" t="s">
        <v>1313</v>
      </c>
      <c r="H71" s="2" t="s">
        <v>9</v>
      </c>
      <c r="I71" s="2" t="s">
        <v>10</v>
      </c>
      <c r="J71" s="24">
        <v>817.8</v>
      </c>
      <c r="K71" s="5" t="s">
        <v>22</v>
      </c>
      <c r="R71" s="2">
        <v>1335</v>
      </c>
      <c r="S71" s="24">
        <f t="shared" si="4"/>
        <v>801</v>
      </c>
      <c r="T71" s="2" t="s">
        <v>1236</v>
      </c>
    </row>
    <row r="72" spans="1:20" x14ac:dyDescent="0.2">
      <c r="A72" s="1">
        <v>90243</v>
      </c>
      <c r="D72" s="2" t="s">
        <v>168</v>
      </c>
      <c r="E72" s="2" t="s">
        <v>1255</v>
      </c>
      <c r="F72" s="6"/>
      <c r="G72" s="2" t="s">
        <v>13</v>
      </c>
      <c r="H72" s="2" t="s">
        <v>9</v>
      </c>
      <c r="I72" s="2" t="s">
        <v>10</v>
      </c>
      <c r="J72" s="24">
        <v>896.4</v>
      </c>
      <c r="K72" s="5" t="s">
        <v>22</v>
      </c>
      <c r="R72" s="2">
        <v>1466</v>
      </c>
      <c r="S72" s="24">
        <f t="shared" si="4"/>
        <v>879.6</v>
      </c>
      <c r="T72" s="2" t="s">
        <v>1236</v>
      </c>
    </row>
    <row r="73" spans="1:20" x14ac:dyDescent="0.2">
      <c r="A73" s="1">
        <v>90143</v>
      </c>
      <c r="D73" s="2" t="s">
        <v>168</v>
      </c>
      <c r="E73" s="2" t="s">
        <v>1255</v>
      </c>
      <c r="F73" s="6"/>
      <c r="G73" s="2" t="s">
        <v>1314</v>
      </c>
      <c r="H73" s="2" t="s">
        <v>9</v>
      </c>
      <c r="I73" s="2" t="s">
        <v>10</v>
      </c>
      <c r="J73" s="24">
        <v>848.99999999999989</v>
      </c>
      <c r="K73" s="5" t="s">
        <v>22</v>
      </c>
      <c r="R73" s="2">
        <v>1387</v>
      </c>
      <c r="S73" s="24">
        <f t="shared" si="4"/>
        <v>832.19999999999993</v>
      </c>
      <c r="T73" s="2" t="s">
        <v>1236</v>
      </c>
    </row>
    <row r="74" spans="1:20" x14ac:dyDescent="0.2">
      <c r="A74" s="1">
        <v>90254</v>
      </c>
      <c r="D74" s="2" t="s">
        <v>168</v>
      </c>
      <c r="E74" s="2" t="s">
        <v>1255</v>
      </c>
      <c r="F74" s="6"/>
      <c r="G74" s="2" t="s">
        <v>14</v>
      </c>
      <c r="H74" s="2" t="s">
        <v>9</v>
      </c>
      <c r="I74" s="2" t="s">
        <v>10</v>
      </c>
      <c r="J74" s="24">
        <v>1176.5999999999999</v>
      </c>
      <c r="K74" s="5" t="s">
        <v>22</v>
      </c>
      <c r="R74" s="2">
        <v>1933</v>
      </c>
      <c r="S74" s="24">
        <f t="shared" si="4"/>
        <v>1159.8</v>
      </c>
      <c r="T74" s="2" t="s">
        <v>1236</v>
      </c>
    </row>
    <row r="75" spans="1:20" x14ac:dyDescent="0.2">
      <c r="A75" s="1">
        <v>90265</v>
      </c>
      <c r="D75" s="2" t="s">
        <v>168</v>
      </c>
      <c r="E75" s="2" t="s">
        <v>1255</v>
      </c>
      <c r="F75" s="6"/>
      <c r="G75" s="2" t="s">
        <v>1300</v>
      </c>
      <c r="H75" s="2" t="s">
        <v>9</v>
      </c>
      <c r="I75" s="2" t="s">
        <v>10</v>
      </c>
      <c r="J75" s="24">
        <v>1245</v>
      </c>
      <c r="K75" s="5" t="s">
        <v>22</v>
      </c>
      <c r="R75" s="2">
        <v>2047</v>
      </c>
      <c r="S75" s="24">
        <f t="shared" si="4"/>
        <v>1228.2</v>
      </c>
      <c r="T75" s="2" t="s">
        <v>1236</v>
      </c>
    </row>
    <row r="76" spans="1:20" x14ac:dyDescent="0.2">
      <c r="A76" s="1">
        <v>90233</v>
      </c>
      <c r="D76" s="2" t="s">
        <v>168</v>
      </c>
      <c r="E76" s="2" t="s">
        <v>1260</v>
      </c>
      <c r="F76" s="6"/>
      <c r="G76" s="2" t="s">
        <v>12</v>
      </c>
      <c r="H76" s="2" t="s">
        <v>9</v>
      </c>
      <c r="I76" s="2" t="s">
        <v>10</v>
      </c>
      <c r="J76" s="24">
        <v>1262.3999999999999</v>
      </c>
      <c r="K76" s="5" t="s">
        <v>22</v>
      </c>
      <c r="R76" s="2">
        <v>2076</v>
      </c>
      <c r="S76" s="24">
        <f t="shared" si="4"/>
        <v>1245.5999999999999</v>
      </c>
      <c r="T76" s="2" t="s">
        <v>1237</v>
      </c>
    </row>
    <row r="77" spans="1:20" x14ac:dyDescent="0.2">
      <c r="A77" s="1">
        <v>90133</v>
      </c>
      <c r="D77" s="2" t="s">
        <v>168</v>
      </c>
      <c r="E77" s="2" t="s">
        <v>1260</v>
      </c>
      <c r="F77" s="6"/>
      <c r="G77" s="2" t="s">
        <v>1313</v>
      </c>
      <c r="H77" s="2" t="s">
        <v>9</v>
      </c>
      <c r="I77" s="2" t="s">
        <v>10</v>
      </c>
      <c r="J77" s="24">
        <v>1262.3999999999999</v>
      </c>
      <c r="K77" s="5" t="s">
        <v>22</v>
      </c>
      <c r="R77" s="2">
        <v>2076</v>
      </c>
      <c r="S77" s="24">
        <f t="shared" si="4"/>
        <v>1245.5999999999999</v>
      </c>
      <c r="T77" s="2" t="s">
        <v>1237</v>
      </c>
    </row>
    <row r="78" spans="1:20" x14ac:dyDescent="0.2">
      <c r="A78" s="1">
        <v>90244</v>
      </c>
      <c r="D78" s="2" t="s">
        <v>168</v>
      </c>
      <c r="E78" s="2" t="s">
        <v>1260</v>
      </c>
      <c r="F78" s="6"/>
      <c r="G78" s="2" t="s">
        <v>13</v>
      </c>
      <c r="H78" s="2" t="s">
        <v>9</v>
      </c>
      <c r="I78" s="2" t="s">
        <v>10</v>
      </c>
      <c r="J78" s="24">
        <v>1313.3999999999999</v>
      </c>
      <c r="K78" s="5" t="s">
        <v>22</v>
      </c>
      <c r="R78" s="2">
        <v>2161</v>
      </c>
      <c r="S78" s="24">
        <f t="shared" si="4"/>
        <v>1296.5999999999999</v>
      </c>
      <c r="T78" s="2" t="s">
        <v>1237</v>
      </c>
    </row>
    <row r="79" spans="1:20" x14ac:dyDescent="0.2">
      <c r="A79" s="1">
        <v>90144</v>
      </c>
      <c r="D79" s="2" t="s">
        <v>168</v>
      </c>
      <c r="E79" s="2" t="s">
        <v>1260</v>
      </c>
      <c r="F79" s="6"/>
      <c r="G79" s="2" t="s">
        <v>1314</v>
      </c>
      <c r="H79" s="2" t="s">
        <v>9</v>
      </c>
      <c r="I79" s="2" t="s">
        <v>10</v>
      </c>
      <c r="J79" s="24">
        <v>1313.3999999999999</v>
      </c>
      <c r="K79" s="5" t="s">
        <v>22</v>
      </c>
      <c r="R79" s="2">
        <v>2161</v>
      </c>
      <c r="S79" s="24">
        <f t="shared" si="4"/>
        <v>1296.5999999999999</v>
      </c>
      <c r="T79" s="2" t="s">
        <v>1237</v>
      </c>
    </row>
    <row r="80" spans="1:20" x14ac:dyDescent="0.2">
      <c r="A80" s="1">
        <v>90255</v>
      </c>
      <c r="D80" s="2" t="s">
        <v>168</v>
      </c>
      <c r="E80" s="2" t="s">
        <v>1260</v>
      </c>
      <c r="F80" s="6"/>
      <c r="G80" s="2" t="s">
        <v>14</v>
      </c>
      <c r="H80" s="2" t="s">
        <v>9</v>
      </c>
      <c r="I80" s="2" t="s">
        <v>10</v>
      </c>
      <c r="J80" s="24">
        <v>1313.3999999999999</v>
      </c>
      <c r="K80" s="5" t="s">
        <v>22</v>
      </c>
      <c r="R80" s="2">
        <v>2161</v>
      </c>
      <c r="S80" s="24">
        <f t="shared" si="4"/>
        <v>1296.5999999999999</v>
      </c>
      <c r="T80" s="2" t="s">
        <v>1237</v>
      </c>
    </row>
    <row r="81" spans="1:20" x14ac:dyDescent="0.2">
      <c r="A81" s="1">
        <v>90266</v>
      </c>
      <c r="D81" s="2" t="s">
        <v>168</v>
      </c>
      <c r="E81" s="2" t="s">
        <v>1260</v>
      </c>
      <c r="F81" s="6"/>
      <c r="G81" s="2" t="s">
        <v>1300</v>
      </c>
      <c r="H81" s="2" t="s">
        <v>9</v>
      </c>
      <c r="I81" s="2" t="s">
        <v>10</v>
      </c>
      <c r="J81" s="24">
        <v>1410</v>
      </c>
      <c r="K81" s="5" t="s">
        <v>22</v>
      </c>
      <c r="R81" s="2">
        <v>2322</v>
      </c>
      <c r="S81" s="24">
        <f t="shared" si="4"/>
        <v>1393.2</v>
      </c>
      <c r="T81" s="2" t="s">
        <v>1237</v>
      </c>
    </row>
    <row r="82" spans="1:20" x14ac:dyDescent="0.2">
      <c r="A82" s="1">
        <v>90234</v>
      </c>
      <c r="D82" s="2" t="s">
        <v>169</v>
      </c>
      <c r="E82" s="2" t="s">
        <v>1257</v>
      </c>
      <c r="F82" s="6"/>
      <c r="G82" s="2" t="s">
        <v>12</v>
      </c>
      <c r="H82" s="2" t="s">
        <v>9</v>
      </c>
      <c r="I82" s="2" t="s">
        <v>10</v>
      </c>
      <c r="J82" s="24">
        <v>889.19999999999993</v>
      </c>
      <c r="K82" s="5" t="s">
        <v>22</v>
      </c>
      <c r="R82" s="2">
        <v>1454</v>
      </c>
      <c r="S82" s="24">
        <f t="shared" si="4"/>
        <v>872.4</v>
      </c>
      <c r="T82" s="2" t="s">
        <v>1236</v>
      </c>
    </row>
    <row r="83" spans="1:20" x14ac:dyDescent="0.2">
      <c r="A83" s="1">
        <v>90134</v>
      </c>
      <c r="D83" s="2" t="s">
        <v>169</v>
      </c>
      <c r="E83" s="2" t="s">
        <v>1257</v>
      </c>
      <c r="F83" s="6"/>
      <c r="G83" s="2" t="s">
        <v>1313</v>
      </c>
      <c r="H83" s="2" t="s">
        <v>9</v>
      </c>
      <c r="I83" s="2" t="s">
        <v>10</v>
      </c>
      <c r="J83" s="24">
        <v>852.59999999999991</v>
      </c>
      <c r="K83" s="5" t="s">
        <v>22</v>
      </c>
      <c r="R83" s="2">
        <v>1393</v>
      </c>
      <c r="S83" s="24">
        <f t="shared" si="4"/>
        <v>835.8</v>
      </c>
      <c r="T83" s="2" t="s">
        <v>1236</v>
      </c>
    </row>
    <row r="84" spans="1:20" x14ac:dyDescent="0.2">
      <c r="A84" s="1">
        <v>90245</v>
      </c>
      <c r="D84" s="2" t="s">
        <v>169</v>
      </c>
      <c r="E84" s="2" t="s">
        <v>1257</v>
      </c>
      <c r="F84" s="6"/>
      <c r="G84" s="2" t="s">
        <v>13</v>
      </c>
      <c r="H84" s="2" t="s">
        <v>9</v>
      </c>
      <c r="I84" s="2" t="s">
        <v>10</v>
      </c>
      <c r="J84" s="24">
        <v>922.8</v>
      </c>
      <c r="K84" s="5" t="s">
        <v>22</v>
      </c>
      <c r="R84" s="2">
        <v>1510</v>
      </c>
      <c r="S84" s="24">
        <f t="shared" si="4"/>
        <v>906</v>
      </c>
      <c r="T84" s="2" t="s">
        <v>1236</v>
      </c>
    </row>
    <row r="85" spans="1:20" x14ac:dyDescent="0.2">
      <c r="A85" s="1">
        <v>90145</v>
      </c>
      <c r="D85" s="2" t="s">
        <v>169</v>
      </c>
      <c r="E85" s="2" t="s">
        <v>1257</v>
      </c>
      <c r="F85" s="6"/>
      <c r="G85" s="2" t="s">
        <v>1314</v>
      </c>
      <c r="H85" s="2" t="s">
        <v>9</v>
      </c>
      <c r="I85" s="2" t="s">
        <v>10</v>
      </c>
      <c r="J85" s="24">
        <v>883.8</v>
      </c>
      <c r="K85" s="5" t="s">
        <v>22</v>
      </c>
      <c r="R85" s="2">
        <v>1445</v>
      </c>
      <c r="S85" s="24">
        <f t="shared" si="4"/>
        <v>867</v>
      </c>
      <c r="T85" s="2" t="s">
        <v>1236</v>
      </c>
    </row>
    <row r="86" spans="1:20" x14ac:dyDescent="0.2">
      <c r="A86" s="1">
        <v>90256</v>
      </c>
      <c r="D86" s="2" t="s">
        <v>169</v>
      </c>
      <c r="E86" s="2" t="s">
        <v>1257</v>
      </c>
      <c r="F86" s="6"/>
      <c r="G86" s="2" t="s">
        <v>14</v>
      </c>
      <c r="H86" s="2" t="s">
        <v>9</v>
      </c>
      <c r="I86" s="2" t="s">
        <v>10</v>
      </c>
      <c r="J86" s="24">
        <v>1176.5999999999999</v>
      </c>
      <c r="K86" s="5" t="s">
        <v>22</v>
      </c>
      <c r="R86" s="2">
        <v>1933</v>
      </c>
      <c r="S86" s="24">
        <f t="shared" si="4"/>
        <v>1159.8</v>
      </c>
      <c r="T86" s="2" t="s">
        <v>1236</v>
      </c>
    </row>
    <row r="87" spans="1:20" x14ac:dyDescent="0.2">
      <c r="A87" s="1">
        <v>90267</v>
      </c>
      <c r="D87" s="2" t="s">
        <v>169</v>
      </c>
      <c r="E87" s="2" t="s">
        <v>1257</v>
      </c>
      <c r="F87" s="6"/>
      <c r="G87" s="2" t="s">
        <v>1300</v>
      </c>
      <c r="H87" s="2" t="s">
        <v>9</v>
      </c>
      <c r="I87" s="2" t="s">
        <v>10</v>
      </c>
      <c r="J87" s="24">
        <v>1245</v>
      </c>
      <c r="K87" s="5" t="s">
        <v>22</v>
      </c>
      <c r="R87" s="2">
        <v>2047</v>
      </c>
      <c r="S87" s="24">
        <f t="shared" si="4"/>
        <v>1228.2</v>
      </c>
      <c r="T87" s="2" t="s">
        <v>1236</v>
      </c>
    </row>
    <row r="88" spans="1:20" x14ac:dyDescent="0.2">
      <c r="A88" s="1">
        <v>90235</v>
      </c>
      <c r="D88" s="2" t="s">
        <v>169</v>
      </c>
      <c r="E88" s="2" t="s">
        <v>1260</v>
      </c>
      <c r="F88" s="6"/>
      <c r="G88" s="2" t="s">
        <v>12</v>
      </c>
      <c r="H88" s="2" t="s">
        <v>9</v>
      </c>
      <c r="I88" s="2" t="s">
        <v>10</v>
      </c>
      <c r="J88" s="24">
        <v>1262.3999999999999</v>
      </c>
      <c r="K88" s="5" t="s">
        <v>22</v>
      </c>
      <c r="R88" s="2">
        <v>2076</v>
      </c>
      <c r="S88" s="24">
        <f t="shared" si="4"/>
        <v>1245.5999999999999</v>
      </c>
      <c r="T88" s="2" t="s">
        <v>1237</v>
      </c>
    </row>
    <row r="89" spans="1:20" x14ac:dyDescent="0.2">
      <c r="A89" s="1">
        <v>90135</v>
      </c>
      <c r="D89" s="2" t="s">
        <v>169</v>
      </c>
      <c r="E89" s="2" t="s">
        <v>1260</v>
      </c>
      <c r="F89" s="6"/>
      <c r="G89" s="2" t="s">
        <v>1313</v>
      </c>
      <c r="H89" s="2" t="s">
        <v>9</v>
      </c>
      <c r="I89" s="2" t="s">
        <v>10</v>
      </c>
      <c r="J89" s="24">
        <v>1262.3999999999999</v>
      </c>
      <c r="K89" s="5" t="s">
        <v>22</v>
      </c>
      <c r="R89" s="2">
        <v>2076</v>
      </c>
      <c r="S89" s="24">
        <f t="shared" si="4"/>
        <v>1245.5999999999999</v>
      </c>
      <c r="T89" s="2" t="s">
        <v>1237</v>
      </c>
    </row>
    <row r="90" spans="1:20" x14ac:dyDescent="0.2">
      <c r="A90" s="1">
        <v>90246</v>
      </c>
      <c r="D90" s="2" t="s">
        <v>169</v>
      </c>
      <c r="E90" s="2" t="s">
        <v>1260</v>
      </c>
      <c r="F90" s="6"/>
      <c r="G90" s="2" t="s">
        <v>13</v>
      </c>
      <c r="H90" s="2" t="s">
        <v>9</v>
      </c>
      <c r="I90" s="2" t="s">
        <v>10</v>
      </c>
      <c r="J90" s="24">
        <v>1313.3999999999999</v>
      </c>
      <c r="K90" s="5" t="s">
        <v>22</v>
      </c>
      <c r="R90" s="2">
        <v>2161</v>
      </c>
      <c r="S90" s="24">
        <f t="shared" si="4"/>
        <v>1296.5999999999999</v>
      </c>
      <c r="T90" s="2" t="s">
        <v>1237</v>
      </c>
    </row>
    <row r="91" spans="1:20" x14ac:dyDescent="0.2">
      <c r="A91" s="1">
        <v>90146</v>
      </c>
      <c r="D91" s="2" t="s">
        <v>169</v>
      </c>
      <c r="E91" s="2" t="s">
        <v>1260</v>
      </c>
      <c r="F91" s="6"/>
      <c r="G91" s="2" t="s">
        <v>1314</v>
      </c>
      <c r="H91" s="2" t="s">
        <v>9</v>
      </c>
      <c r="I91" s="2" t="s">
        <v>10</v>
      </c>
      <c r="J91" s="24">
        <v>1313.3999999999999</v>
      </c>
      <c r="K91" s="5" t="s">
        <v>22</v>
      </c>
      <c r="R91" s="2">
        <v>2161</v>
      </c>
      <c r="S91" s="24">
        <f t="shared" si="4"/>
        <v>1296.5999999999999</v>
      </c>
      <c r="T91" s="2" t="s">
        <v>1237</v>
      </c>
    </row>
    <row r="92" spans="1:20" x14ac:dyDescent="0.2">
      <c r="A92" s="1">
        <v>90257</v>
      </c>
      <c r="D92" s="2" t="s">
        <v>169</v>
      </c>
      <c r="E92" s="2" t="s">
        <v>1260</v>
      </c>
      <c r="F92" s="6"/>
      <c r="G92" s="2" t="s">
        <v>14</v>
      </c>
      <c r="H92" s="2" t="s">
        <v>9</v>
      </c>
      <c r="I92" s="2" t="s">
        <v>10</v>
      </c>
      <c r="J92" s="24">
        <v>1327.8</v>
      </c>
      <c r="K92" s="5" t="s">
        <v>22</v>
      </c>
      <c r="R92" s="2">
        <v>2185</v>
      </c>
      <c r="S92" s="24">
        <f t="shared" si="4"/>
        <v>1311</v>
      </c>
      <c r="T92" s="2" t="s">
        <v>1237</v>
      </c>
    </row>
    <row r="93" spans="1:20" x14ac:dyDescent="0.2">
      <c r="A93" s="1">
        <v>90268</v>
      </c>
      <c r="D93" s="2" t="s">
        <v>169</v>
      </c>
      <c r="E93" s="2" t="s">
        <v>1260</v>
      </c>
      <c r="F93" s="6"/>
      <c r="G93" s="2" t="s">
        <v>1300</v>
      </c>
      <c r="H93" s="2" t="s">
        <v>9</v>
      </c>
      <c r="I93" s="2" t="s">
        <v>10</v>
      </c>
      <c r="J93" s="24">
        <v>1410</v>
      </c>
      <c r="K93" s="5" t="s">
        <v>22</v>
      </c>
      <c r="R93" s="2">
        <v>2322</v>
      </c>
      <c r="S93" s="24">
        <f t="shared" si="4"/>
        <v>1393.2</v>
      </c>
      <c r="T93" s="2" t="s">
        <v>1237</v>
      </c>
    </row>
    <row r="94" spans="1:20" x14ac:dyDescent="0.2">
      <c r="A94" s="1">
        <v>90236</v>
      </c>
      <c r="D94" s="2" t="s">
        <v>170</v>
      </c>
      <c r="E94" s="2" t="s">
        <v>1259</v>
      </c>
      <c r="F94" s="6"/>
      <c r="G94" s="2" t="s">
        <v>12</v>
      </c>
      <c r="H94" s="2" t="s">
        <v>9</v>
      </c>
      <c r="I94" s="2" t="s">
        <v>10</v>
      </c>
      <c r="J94" s="24">
        <v>935.99999999999989</v>
      </c>
      <c r="K94" s="5" t="s">
        <v>22</v>
      </c>
      <c r="R94" s="2">
        <v>1532</v>
      </c>
      <c r="S94" s="24">
        <f t="shared" si="4"/>
        <v>919.19999999999993</v>
      </c>
      <c r="T94" s="2" t="s">
        <v>1236</v>
      </c>
    </row>
    <row r="95" spans="1:20" x14ac:dyDescent="0.2">
      <c r="A95" s="1">
        <v>90136</v>
      </c>
      <c r="D95" s="2" t="s">
        <v>170</v>
      </c>
      <c r="E95" s="2" t="s">
        <v>1259</v>
      </c>
      <c r="F95" s="6"/>
      <c r="G95" s="2" t="s">
        <v>1313</v>
      </c>
      <c r="H95" s="2" t="s">
        <v>9</v>
      </c>
      <c r="I95" s="2" t="s">
        <v>10</v>
      </c>
      <c r="J95" s="24">
        <v>893.4</v>
      </c>
      <c r="K95" s="5" t="s">
        <v>22</v>
      </c>
      <c r="R95" s="2">
        <v>1461</v>
      </c>
      <c r="S95" s="24">
        <f t="shared" si="4"/>
        <v>876.6</v>
      </c>
      <c r="T95" s="2" t="s">
        <v>1236</v>
      </c>
    </row>
    <row r="96" spans="1:20" x14ac:dyDescent="0.2">
      <c r="A96" s="1">
        <v>90247</v>
      </c>
      <c r="D96" s="2" t="s">
        <v>170</v>
      </c>
      <c r="E96" s="2" t="s">
        <v>1259</v>
      </c>
      <c r="F96" s="6"/>
      <c r="G96" s="2" t="s">
        <v>13</v>
      </c>
      <c r="H96" s="2" t="s">
        <v>9</v>
      </c>
      <c r="I96" s="2" t="s">
        <v>10</v>
      </c>
      <c r="J96" s="24">
        <v>967.19999999999993</v>
      </c>
      <c r="K96" s="5" t="s">
        <v>22</v>
      </c>
      <c r="R96" s="2">
        <v>1584</v>
      </c>
      <c r="S96" s="24">
        <f t="shared" si="4"/>
        <v>950.4</v>
      </c>
      <c r="T96" s="2" t="s">
        <v>1236</v>
      </c>
    </row>
    <row r="97" spans="1:20" x14ac:dyDescent="0.2">
      <c r="A97" s="1">
        <v>90147</v>
      </c>
      <c r="D97" s="2" t="s">
        <v>170</v>
      </c>
      <c r="E97" s="2" t="s">
        <v>1259</v>
      </c>
      <c r="F97" s="6"/>
      <c r="G97" s="2" t="s">
        <v>1314</v>
      </c>
      <c r="H97" s="2" t="s">
        <v>9</v>
      </c>
      <c r="I97" s="2" t="s">
        <v>10</v>
      </c>
      <c r="J97" s="24">
        <v>927.59999999999991</v>
      </c>
      <c r="K97" s="5" t="s">
        <v>22</v>
      </c>
      <c r="R97" s="2">
        <v>1518</v>
      </c>
      <c r="S97" s="24">
        <f t="shared" si="4"/>
        <v>910.8</v>
      </c>
      <c r="T97" s="2" t="s">
        <v>1236</v>
      </c>
    </row>
    <row r="98" spans="1:20" x14ac:dyDescent="0.2">
      <c r="A98" s="1">
        <v>90258</v>
      </c>
      <c r="D98" s="2" t="s">
        <v>170</v>
      </c>
      <c r="E98" s="2" t="s">
        <v>1259</v>
      </c>
      <c r="F98" s="6"/>
      <c r="G98" s="2" t="s">
        <v>14</v>
      </c>
      <c r="H98" s="2" t="s">
        <v>9</v>
      </c>
      <c r="I98" s="2" t="s">
        <v>10</v>
      </c>
      <c r="J98" s="24">
        <v>1176.5999999999999</v>
      </c>
      <c r="K98" s="5" t="s">
        <v>22</v>
      </c>
      <c r="R98" s="2">
        <v>1933</v>
      </c>
      <c r="S98" s="24">
        <f t="shared" si="4"/>
        <v>1159.8</v>
      </c>
      <c r="T98" s="2" t="s">
        <v>1236</v>
      </c>
    </row>
    <row r="99" spans="1:20" x14ac:dyDescent="0.2">
      <c r="A99" s="1">
        <v>90269</v>
      </c>
      <c r="D99" s="2" t="s">
        <v>170</v>
      </c>
      <c r="E99" s="2" t="s">
        <v>1259</v>
      </c>
      <c r="F99" s="6"/>
      <c r="G99" s="2" t="s">
        <v>1300</v>
      </c>
      <c r="H99" s="2" t="s">
        <v>9</v>
      </c>
      <c r="I99" s="2" t="s">
        <v>10</v>
      </c>
      <c r="J99" s="24">
        <v>1245</v>
      </c>
      <c r="K99" s="5" t="s">
        <v>22</v>
      </c>
      <c r="R99" s="2">
        <v>2047</v>
      </c>
      <c r="S99" s="24">
        <f t="shared" si="4"/>
        <v>1228.2</v>
      </c>
      <c r="T99" s="2" t="s">
        <v>1236</v>
      </c>
    </row>
    <row r="100" spans="1:20" x14ac:dyDescent="0.2">
      <c r="A100" s="1">
        <v>90237</v>
      </c>
      <c r="D100" s="2" t="s">
        <v>170</v>
      </c>
      <c r="E100" s="2" t="s">
        <v>1260</v>
      </c>
      <c r="F100" s="6"/>
      <c r="G100" s="2" t="s">
        <v>12</v>
      </c>
      <c r="H100" s="2" t="s">
        <v>9</v>
      </c>
      <c r="I100" s="2" t="s">
        <v>10</v>
      </c>
      <c r="J100" s="24">
        <v>1262.3999999999999</v>
      </c>
      <c r="K100" s="5" t="s">
        <v>22</v>
      </c>
      <c r="R100" s="2">
        <v>2076</v>
      </c>
      <c r="S100" s="24">
        <f t="shared" si="4"/>
        <v>1245.5999999999999</v>
      </c>
      <c r="T100" s="2" t="s">
        <v>1237</v>
      </c>
    </row>
    <row r="101" spans="1:20" x14ac:dyDescent="0.2">
      <c r="A101" s="1">
        <v>90137</v>
      </c>
      <c r="D101" s="2" t="s">
        <v>170</v>
      </c>
      <c r="E101" s="2" t="s">
        <v>1260</v>
      </c>
      <c r="F101" s="6"/>
      <c r="G101" s="2" t="s">
        <v>1313</v>
      </c>
      <c r="H101" s="2" t="s">
        <v>9</v>
      </c>
      <c r="I101" s="2" t="s">
        <v>10</v>
      </c>
      <c r="J101" s="24">
        <v>1262.3999999999999</v>
      </c>
      <c r="K101" s="5" t="s">
        <v>22</v>
      </c>
      <c r="R101" s="2">
        <v>2076</v>
      </c>
      <c r="S101" s="24">
        <f t="shared" si="4"/>
        <v>1245.5999999999999</v>
      </c>
      <c r="T101" s="2" t="s">
        <v>1237</v>
      </c>
    </row>
    <row r="102" spans="1:20" x14ac:dyDescent="0.2">
      <c r="A102" s="1">
        <v>90248</v>
      </c>
      <c r="D102" s="2" t="s">
        <v>170</v>
      </c>
      <c r="E102" s="2" t="s">
        <v>1260</v>
      </c>
      <c r="F102" s="6"/>
      <c r="G102" s="2" t="s">
        <v>13</v>
      </c>
      <c r="H102" s="2" t="s">
        <v>9</v>
      </c>
      <c r="I102" s="2" t="s">
        <v>10</v>
      </c>
      <c r="J102" s="24">
        <v>1313.3999999999999</v>
      </c>
      <c r="K102" s="5" t="s">
        <v>22</v>
      </c>
      <c r="R102" s="2">
        <v>2161</v>
      </c>
      <c r="S102" s="24">
        <f t="shared" si="4"/>
        <v>1296.5999999999999</v>
      </c>
      <c r="T102" s="2" t="s">
        <v>1237</v>
      </c>
    </row>
    <row r="103" spans="1:20" x14ac:dyDescent="0.2">
      <c r="A103" s="1">
        <v>90148</v>
      </c>
      <c r="D103" s="2" t="s">
        <v>170</v>
      </c>
      <c r="E103" s="2" t="s">
        <v>1260</v>
      </c>
      <c r="F103" s="6"/>
      <c r="G103" s="2" t="s">
        <v>1314</v>
      </c>
      <c r="H103" s="2" t="s">
        <v>9</v>
      </c>
      <c r="I103" s="2" t="s">
        <v>10</v>
      </c>
      <c r="J103" s="24">
        <v>1313.3999999999999</v>
      </c>
      <c r="K103" s="5" t="s">
        <v>22</v>
      </c>
      <c r="R103" s="2">
        <v>2161</v>
      </c>
      <c r="S103" s="24">
        <f t="shared" si="4"/>
        <v>1296.5999999999999</v>
      </c>
      <c r="T103" s="2" t="s">
        <v>1237</v>
      </c>
    </row>
    <row r="104" spans="1:20" x14ac:dyDescent="0.2">
      <c r="A104" s="1">
        <v>90259</v>
      </c>
      <c r="D104" s="2" t="s">
        <v>170</v>
      </c>
      <c r="E104" s="2" t="s">
        <v>1260</v>
      </c>
      <c r="F104" s="6"/>
      <c r="G104" s="2" t="s">
        <v>14</v>
      </c>
      <c r="H104" s="2" t="s">
        <v>9</v>
      </c>
      <c r="I104" s="2" t="s">
        <v>10</v>
      </c>
      <c r="J104" s="24">
        <v>1327.8</v>
      </c>
      <c r="K104" s="5" t="s">
        <v>22</v>
      </c>
      <c r="R104" s="2">
        <v>2185</v>
      </c>
      <c r="S104" s="24">
        <f t="shared" si="4"/>
        <v>1311</v>
      </c>
      <c r="T104" s="2" t="s">
        <v>1237</v>
      </c>
    </row>
    <row r="105" spans="1:20" x14ac:dyDescent="0.2">
      <c r="A105" s="1">
        <v>90270</v>
      </c>
      <c r="D105" s="2" t="s">
        <v>170</v>
      </c>
      <c r="E105" s="2" t="s">
        <v>1260</v>
      </c>
      <c r="F105" s="6"/>
      <c r="G105" s="2" t="s">
        <v>1300</v>
      </c>
      <c r="H105" s="2" t="s">
        <v>9</v>
      </c>
      <c r="I105" s="2" t="s">
        <v>10</v>
      </c>
      <c r="J105" s="24">
        <v>1410</v>
      </c>
      <c r="K105" s="5" t="s">
        <v>22</v>
      </c>
      <c r="R105" s="2">
        <v>2322</v>
      </c>
      <c r="S105" s="24">
        <f t="shared" si="4"/>
        <v>1393.2</v>
      </c>
      <c r="T105" s="2" t="s">
        <v>1237</v>
      </c>
    </row>
    <row r="106" spans="1:20" x14ac:dyDescent="0.2">
      <c r="A106" s="1">
        <v>90238</v>
      </c>
      <c r="D106" s="2" t="s">
        <v>171</v>
      </c>
      <c r="E106" s="2" t="s">
        <v>1261</v>
      </c>
      <c r="F106" s="6"/>
      <c r="G106" s="2" t="s">
        <v>12</v>
      </c>
      <c r="H106" s="2" t="s">
        <v>9</v>
      </c>
      <c r="I106" s="2" t="s">
        <v>10</v>
      </c>
      <c r="J106" s="24">
        <v>973.8</v>
      </c>
      <c r="K106" s="5" t="s">
        <v>22</v>
      </c>
      <c r="R106" s="2">
        <v>1595</v>
      </c>
      <c r="S106" s="24">
        <f t="shared" si="4"/>
        <v>957</v>
      </c>
      <c r="T106" s="2" t="s">
        <v>1236</v>
      </c>
    </row>
    <row r="107" spans="1:20" x14ac:dyDescent="0.2">
      <c r="A107" s="1">
        <v>90138</v>
      </c>
      <c r="D107" s="2" t="s">
        <v>171</v>
      </c>
      <c r="E107" s="2" t="s">
        <v>1261</v>
      </c>
      <c r="F107" s="6"/>
      <c r="G107" s="2" t="s">
        <v>1313</v>
      </c>
      <c r="H107" s="2" t="s">
        <v>9</v>
      </c>
      <c r="I107" s="2" t="s">
        <v>10</v>
      </c>
      <c r="J107" s="24">
        <v>935.99999999999989</v>
      </c>
      <c r="K107" s="5" t="s">
        <v>22</v>
      </c>
      <c r="R107" s="2">
        <v>1532</v>
      </c>
      <c r="S107" s="24">
        <f t="shared" si="4"/>
        <v>919.19999999999993</v>
      </c>
      <c r="T107" s="2" t="s">
        <v>1236</v>
      </c>
    </row>
    <row r="108" spans="1:20" x14ac:dyDescent="0.2">
      <c r="A108" s="1">
        <v>90249</v>
      </c>
      <c r="D108" s="2" t="s">
        <v>171</v>
      </c>
      <c r="E108" s="2" t="s">
        <v>1261</v>
      </c>
      <c r="F108" s="6"/>
      <c r="G108" s="2" t="s">
        <v>13</v>
      </c>
      <c r="H108" s="2" t="s">
        <v>9</v>
      </c>
      <c r="I108" s="2" t="s">
        <v>10</v>
      </c>
      <c r="J108" s="24">
        <v>1009.8</v>
      </c>
      <c r="K108" s="5" t="s">
        <v>22</v>
      </c>
      <c r="R108" s="2">
        <v>1655</v>
      </c>
      <c r="S108" s="24">
        <f t="shared" si="4"/>
        <v>993</v>
      </c>
      <c r="T108" s="2" t="s">
        <v>1236</v>
      </c>
    </row>
    <row r="109" spans="1:20" x14ac:dyDescent="0.2">
      <c r="A109" s="1">
        <v>90149</v>
      </c>
      <c r="D109" s="2" t="s">
        <v>171</v>
      </c>
      <c r="E109" s="2" t="s">
        <v>1261</v>
      </c>
      <c r="F109" s="6"/>
      <c r="G109" s="2" t="s">
        <v>1314</v>
      </c>
      <c r="H109" s="2" t="s">
        <v>9</v>
      </c>
      <c r="I109" s="2" t="s">
        <v>10</v>
      </c>
      <c r="J109" s="24">
        <v>970.8</v>
      </c>
      <c r="K109" s="5" t="s">
        <v>22</v>
      </c>
      <c r="R109" s="2">
        <v>1590</v>
      </c>
      <c r="S109" s="24">
        <f t="shared" si="4"/>
        <v>954</v>
      </c>
      <c r="T109" s="2" t="s">
        <v>1236</v>
      </c>
    </row>
    <row r="110" spans="1:20" x14ac:dyDescent="0.2">
      <c r="A110" s="1">
        <v>90260</v>
      </c>
      <c r="D110" s="2" t="s">
        <v>171</v>
      </c>
      <c r="E110" s="2" t="s">
        <v>1261</v>
      </c>
      <c r="F110" s="6"/>
      <c r="G110" s="2" t="s">
        <v>14</v>
      </c>
      <c r="H110" s="2" t="s">
        <v>9</v>
      </c>
      <c r="I110" s="2" t="s">
        <v>10</v>
      </c>
      <c r="J110" s="24">
        <v>1313.3999999999999</v>
      </c>
      <c r="K110" s="5" t="s">
        <v>22</v>
      </c>
      <c r="R110" s="2">
        <v>2161</v>
      </c>
      <c r="S110" s="24">
        <f t="shared" si="4"/>
        <v>1296.5999999999999</v>
      </c>
      <c r="T110" s="2" t="s">
        <v>1236</v>
      </c>
    </row>
    <row r="111" spans="1:20" x14ac:dyDescent="0.2">
      <c r="A111" s="1">
        <v>90271</v>
      </c>
      <c r="D111" s="2" t="s">
        <v>171</v>
      </c>
      <c r="E111" s="2" t="s">
        <v>1261</v>
      </c>
      <c r="F111" s="6"/>
      <c r="G111" s="2" t="s">
        <v>1300</v>
      </c>
      <c r="H111" s="2" t="s">
        <v>9</v>
      </c>
      <c r="I111" s="2" t="s">
        <v>10</v>
      </c>
      <c r="J111" s="24">
        <v>1313.3999999999999</v>
      </c>
      <c r="K111" s="5" t="s">
        <v>22</v>
      </c>
      <c r="R111" s="2">
        <v>2161</v>
      </c>
      <c r="S111" s="24">
        <f t="shared" si="4"/>
        <v>1296.5999999999999</v>
      </c>
      <c r="T111" s="2" t="s">
        <v>1236</v>
      </c>
    </row>
    <row r="112" spans="1:20" x14ac:dyDescent="0.2">
      <c r="A112" s="1">
        <v>90239</v>
      </c>
      <c r="D112" s="2" t="s">
        <v>171</v>
      </c>
      <c r="E112" s="2" t="s">
        <v>1260</v>
      </c>
      <c r="F112" s="6"/>
      <c r="G112" s="2" t="s">
        <v>12</v>
      </c>
      <c r="H112" s="2" t="s">
        <v>9</v>
      </c>
      <c r="I112" s="2" t="s">
        <v>10</v>
      </c>
      <c r="J112" s="24">
        <v>1262.3999999999999</v>
      </c>
      <c r="K112" s="5" t="s">
        <v>22</v>
      </c>
      <c r="R112" s="2">
        <v>2076</v>
      </c>
      <c r="S112" s="24">
        <f t="shared" ref="S112:S123" si="5">IF(I112="Standard", R112*0.7, IF(I112="Sur mesure", R112*0.6, "Valeur non reconnue"))</f>
        <v>1245.5999999999999</v>
      </c>
      <c r="T112" s="2" t="s">
        <v>1237</v>
      </c>
    </row>
    <row r="113" spans="1:20" x14ac:dyDescent="0.2">
      <c r="A113" s="1">
        <v>90139</v>
      </c>
      <c r="D113" s="2" t="s">
        <v>171</v>
      </c>
      <c r="E113" s="2" t="s">
        <v>1260</v>
      </c>
      <c r="F113" s="6"/>
      <c r="G113" s="2" t="s">
        <v>1313</v>
      </c>
      <c r="H113" s="2" t="s">
        <v>9</v>
      </c>
      <c r="I113" s="2" t="s">
        <v>10</v>
      </c>
      <c r="J113" s="24">
        <v>1262.3999999999999</v>
      </c>
      <c r="K113" s="5" t="s">
        <v>22</v>
      </c>
      <c r="R113" s="2">
        <v>2076</v>
      </c>
      <c r="S113" s="24">
        <f t="shared" si="5"/>
        <v>1245.5999999999999</v>
      </c>
      <c r="T113" s="2" t="s">
        <v>1237</v>
      </c>
    </row>
    <row r="114" spans="1:20" x14ac:dyDescent="0.2">
      <c r="A114" s="1">
        <v>90250</v>
      </c>
      <c r="D114" s="2" t="s">
        <v>171</v>
      </c>
      <c r="E114" s="2" t="s">
        <v>1260</v>
      </c>
      <c r="F114" s="6"/>
      <c r="G114" s="2" t="s">
        <v>13</v>
      </c>
      <c r="H114" s="2" t="s">
        <v>9</v>
      </c>
      <c r="I114" s="2" t="s">
        <v>10</v>
      </c>
      <c r="J114" s="24">
        <v>1313.3999999999999</v>
      </c>
      <c r="K114" s="5" t="s">
        <v>22</v>
      </c>
      <c r="R114" s="2">
        <v>2161</v>
      </c>
      <c r="S114" s="24">
        <f t="shared" si="5"/>
        <v>1296.5999999999999</v>
      </c>
      <c r="T114" s="2" t="s">
        <v>1237</v>
      </c>
    </row>
    <row r="115" spans="1:20" x14ac:dyDescent="0.2">
      <c r="A115" s="1">
        <v>90150</v>
      </c>
      <c r="D115" s="2" t="s">
        <v>171</v>
      </c>
      <c r="E115" s="2" t="s">
        <v>1260</v>
      </c>
      <c r="F115" s="6"/>
      <c r="G115" s="2" t="s">
        <v>1314</v>
      </c>
      <c r="H115" s="2" t="s">
        <v>9</v>
      </c>
      <c r="I115" s="2" t="s">
        <v>10</v>
      </c>
      <c r="J115" s="24">
        <v>1313.3999999999999</v>
      </c>
      <c r="K115" s="5" t="s">
        <v>22</v>
      </c>
      <c r="R115" s="2">
        <v>2161</v>
      </c>
      <c r="S115" s="24">
        <f t="shared" si="5"/>
        <v>1296.5999999999999</v>
      </c>
      <c r="T115" s="2" t="s">
        <v>1237</v>
      </c>
    </row>
    <row r="116" spans="1:20" x14ac:dyDescent="0.2">
      <c r="A116" s="1">
        <v>90261</v>
      </c>
      <c r="D116" s="2" t="s">
        <v>171</v>
      </c>
      <c r="E116" s="2" t="s">
        <v>1260</v>
      </c>
      <c r="F116" s="6"/>
      <c r="G116" s="2" t="s">
        <v>14</v>
      </c>
      <c r="H116" s="2" t="s">
        <v>9</v>
      </c>
      <c r="I116" s="2" t="s">
        <v>10</v>
      </c>
      <c r="J116" s="24">
        <v>1327.8</v>
      </c>
      <c r="K116" s="5" t="s">
        <v>22</v>
      </c>
      <c r="R116" s="2">
        <v>2185</v>
      </c>
      <c r="S116" s="24">
        <f t="shared" si="5"/>
        <v>1311</v>
      </c>
      <c r="T116" s="2" t="s">
        <v>1237</v>
      </c>
    </row>
    <row r="117" spans="1:20" x14ac:dyDescent="0.2">
      <c r="A117" s="1">
        <v>90272</v>
      </c>
      <c r="D117" s="2" t="s">
        <v>171</v>
      </c>
      <c r="E117" s="2" t="s">
        <v>1260</v>
      </c>
      <c r="F117" s="6"/>
      <c r="G117" s="2" t="s">
        <v>1300</v>
      </c>
      <c r="H117" s="2" t="s">
        <v>9</v>
      </c>
      <c r="I117" s="2" t="s">
        <v>10</v>
      </c>
      <c r="J117" s="24">
        <v>1410</v>
      </c>
      <c r="K117" s="5" t="s">
        <v>22</v>
      </c>
      <c r="R117" s="2">
        <v>2322</v>
      </c>
      <c r="S117" s="24">
        <f t="shared" si="5"/>
        <v>1393.2</v>
      </c>
      <c r="T117" s="2" t="s">
        <v>1237</v>
      </c>
    </row>
    <row r="118" spans="1:20" x14ac:dyDescent="0.2">
      <c r="A118" s="1">
        <v>90240</v>
      </c>
      <c r="D118" s="2" t="s">
        <v>1301</v>
      </c>
      <c r="E118" s="2" t="s">
        <v>1260</v>
      </c>
      <c r="F118" s="6"/>
      <c r="G118" s="2" t="s">
        <v>12</v>
      </c>
      <c r="H118" s="2" t="s">
        <v>9</v>
      </c>
      <c r="I118" s="2" t="s">
        <v>10</v>
      </c>
      <c r="J118" s="24">
        <v>1262.3999999999999</v>
      </c>
      <c r="K118" s="5" t="s">
        <v>22</v>
      </c>
      <c r="R118" s="2">
        <v>2076</v>
      </c>
      <c r="S118" s="24">
        <f t="shared" si="5"/>
        <v>1245.5999999999999</v>
      </c>
      <c r="T118" s="2" t="s">
        <v>1237</v>
      </c>
    </row>
    <row r="119" spans="1:20" x14ac:dyDescent="0.2">
      <c r="A119" s="1">
        <v>90140</v>
      </c>
      <c r="D119" s="2" t="s">
        <v>1301</v>
      </c>
      <c r="E119" s="2" t="s">
        <v>1260</v>
      </c>
      <c r="F119" s="6"/>
      <c r="G119" s="2" t="s">
        <v>1313</v>
      </c>
      <c r="H119" s="2" t="s">
        <v>9</v>
      </c>
      <c r="I119" s="2" t="s">
        <v>10</v>
      </c>
      <c r="J119" s="24">
        <v>1262.3999999999999</v>
      </c>
      <c r="K119" s="5" t="s">
        <v>22</v>
      </c>
      <c r="R119" s="2">
        <v>2076</v>
      </c>
      <c r="S119" s="24">
        <f t="shared" si="5"/>
        <v>1245.5999999999999</v>
      </c>
      <c r="T119" s="2" t="s">
        <v>1237</v>
      </c>
    </row>
    <row r="120" spans="1:20" x14ac:dyDescent="0.2">
      <c r="A120" s="1">
        <v>90251</v>
      </c>
      <c r="D120" s="2" t="s">
        <v>1301</v>
      </c>
      <c r="E120" s="2" t="s">
        <v>1260</v>
      </c>
      <c r="F120" s="6"/>
      <c r="G120" s="2" t="s">
        <v>13</v>
      </c>
      <c r="H120" s="2" t="s">
        <v>9</v>
      </c>
      <c r="I120" s="2" t="s">
        <v>10</v>
      </c>
      <c r="J120" s="24">
        <v>1313.3999999999999</v>
      </c>
      <c r="K120" s="5" t="s">
        <v>22</v>
      </c>
      <c r="R120" s="2">
        <v>2161</v>
      </c>
      <c r="S120" s="24">
        <f t="shared" si="5"/>
        <v>1296.5999999999999</v>
      </c>
      <c r="T120" s="2" t="s">
        <v>1237</v>
      </c>
    </row>
    <row r="121" spans="1:20" x14ac:dyDescent="0.2">
      <c r="A121" s="1">
        <v>90151</v>
      </c>
      <c r="D121" s="2" t="s">
        <v>1301</v>
      </c>
      <c r="E121" s="2" t="s">
        <v>1260</v>
      </c>
      <c r="F121" s="6"/>
      <c r="G121" s="2" t="s">
        <v>1314</v>
      </c>
      <c r="H121" s="2" t="s">
        <v>9</v>
      </c>
      <c r="I121" s="2" t="s">
        <v>10</v>
      </c>
      <c r="J121" s="24">
        <v>1313.3999999999999</v>
      </c>
      <c r="K121" s="5" t="s">
        <v>22</v>
      </c>
      <c r="R121" s="2">
        <v>2161</v>
      </c>
      <c r="S121" s="24">
        <f t="shared" si="5"/>
        <v>1296.5999999999999</v>
      </c>
      <c r="T121" s="2" t="s">
        <v>1237</v>
      </c>
    </row>
    <row r="122" spans="1:20" x14ac:dyDescent="0.2">
      <c r="A122" s="1">
        <v>90262</v>
      </c>
      <c r="D122" s="2" t="s">
        <v>1301</v>
      </c>
      <c r="E122" s="2" t="s">
        <v>1260</v>
      </c>
      <c r="F122" s="6"/>
      <c r="G122" s="2" t="s">
        <v>14</v>
      </c>
      <c r="H122" s="2" t="s">
        <v>9</v>
      </c>
      <c r="I122" s="2" t="s">
        <v>10</v>
      </c>
      <c r="J122" s="24">
        <v>1327.8</v>
      </c>
      <c r="K122" s="5" t="s">
        <v>22</v>
      </c>
      <c r="R122" s="2">
        <v>2185</v>
      </c>
      <c r="S122" s="24">
        <f t="shared" si="5"/>
        <v>1311</v>
      </c>
      <c r="T122" s="2" t="s">
        <v>1237</v>
      </c>
    </row>
    <row r="123" spans="1:20" x14ac:dyDescent="0.2">
      <c r="A123" s="1">
        <v>90273</v>
      </c>
      <c r="D123" s="2" t="s">
        <v>1301</v>
      </c>
      <c r="E123" s="2" t="s">
        <v>1260</v>
      </c>
      <c r="F123" s="6"/>
      <c r="G123" s="2" t="s">
        <v>1300</v>
      </c>
      <c r="H123" s="2" t="s">
        <v>9</v>
      </c>
      <c r="I123" s="2" t="s">
        <v>10</v>
      </c>
      <c r="J123" s="24">
        <v>1410</v>
      </c>
      <c r="K123" s="5" t="s">
        <v>22</v>
      </c>
      <c r="R123" s="2">
        <v>2322</v>
      </c>
      <c r="S123" s="24">
        <f t="shared" si="5"/>
        <v>1393.2</v>
      </c>
      <c r="T123" s="2" t="s">
        <v>1237</v>
      </c>
    </row>
  </sheetData>
  <autoFilter ref="A1:T123" xr:uid="{5F233CC2-1E3F-054E-B87B-37C91E3A5CDC}"/>
  <phoneticPr fontId="5" type="noConversion"/>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05430B-93EC-BD45-8551-0185BA082CD8}">
  <sheetPr codeName="Feuil13"/>
  <dimension ref="A1:V130"/>
  <sheetViews>
    <sheetView topLeftCell="A20" workbookViewId="0">
      <selection activeCell="J45" sqref="J45"/>
    </sheetView>
  </sheetViews>
  <sheetFormatPr baseColWidth="10" defaultRowHeight="16" x14ac:dyDescent="0.2"/>
  <cols>
    <col min="10" max="10" width="10.83203125" style="24"/>
    <col min="19" max="19" width="10.83203125" style="24"/>
    <col min="21" max="22" width="10.83203125" style="24"/>
  </cols>
  <sheetData>
    <row r="1" spans="1:20" ht="68" x14ac:dyDescent="0.2">
      <c r="A1" s="10" t="s">
        <v>40</v>
      </c>
      <c r="B1" s="10" t="s">
        <v>41</v>
      </c>
      <c r="C1" s="10" t="s">
        <v>42</v>
      </c>
      <c r="D1" s="10" t="s">
        <v>0</v>
      </c>
      <c r="E1" s="10" t="s">
        <v>7</v>
      </c>
      <c r="F1" s="10" t="s">
        <v>8</v>
      </c>
      <c r="G1" s="10" t="s">
        <v>1</v>
      </c>
      <c r="H1" s="10" t="s">
        <v>3</v>
      </c>
      <c r="I1" s="10" t="s">
        <v>5</v>
      </c>
      <c r="J1" s="70" t="s">
        <v>1346</v>
      </c>
      <c r="K1" s="11" t="s">
        <v>21</v>
      </c>
      <c r="L1" s="10" t="s">
        <v>165</v>
      </c>
      <c r="M1" s="11" t="s">
        <v>174</v>
      </c>
      <c r="N1" s="11" t="s">
        <v>725</v>
      </c>
      <c r="O1" s="20" t="s">
        <v>960</v>
      </c>
      <c r="P1" s="21" t="s">
        <v>961</v>
      </c>
      <c r="Q1" s="21" t="s">
        <v>962</v>
      </c>
      <c r="R1" s="10" t="s">
        <v>6</v>
      </c>
      <c r="S1" s="27" t="s">
        <v>1181</v>
      </c>
      <c r="T1" s="10" t="s">
        <v>7</v>
      </c>
    </row>
    <row r="2" spans="1:20" x14ac:dyDescent="0.2">
      <c r="A2" s="1" t="s">
        <v>182</v>
      </c>
      <c r="B2" s="2" t="s">
        <v>194</v>
      </c>
      <c r="C2" s="2" t="s">
        <v>26</v>
      </c>
      <c r="D2" s="2">
        <v>800</v>
      </c>
      <c r="G2" s="2">
        <v>2050</v>
      </c>
      <c r="H2" t="s">
        <v>2</v>
      </c>
      <c r="I2" s="2" t="s">
        <v>4</v>
      </c>
      <c r="J2" s="24">
        <v>356.29999999999995</v>
      </c>
      <c r="L2" t="s">
        <v>167</v>
      </c>
      <c r="O2" s="24" t="str">
        <f t="shared" ref="O2:O13" si="0" xml:space="preserve"> (D2+55) &amp;" x " &amp;(G2+35)</f>
        <v>855 x 2085</v>
      </c>
      <c r="P2" s="24" t="str">
        <f t="shared" ref="P2:P13" si="1">(D2+46) &amp;" x " &amp;(G2+30)</f>
        <v>846 x 2080</v>
      </c>
      <c r="Q2" s="24" t="str">
        <f t="shared" ref="Q2:Q13" si="2">(D2-66) &amp;" x " &amp;(G2-24)</f>
        <v>734 x 2026</v>
      </c>
      <c r="R2" s="2">
        <v>497</v>
      </c>
      <c r="S2" s="24">
        <f>IF(I2="Standard", R2*0.7, IF(I2="Sur mesure", R2*0.6, "Valeur non reconnue"))</f>
        <v>347.9</v>
      </c>
    </row>
    <row r="3" spans="1:20" x14ac:dyDescent="0.2">
      <c r="A3" s="1" t="s">
        <v>183</v>
      </c>
      <c r="B3" s="2" t="s">
        <v>194</v>
      </c>
      <c r="C3" s="2" t="s">
        <v>26</v>
      </c>
      <c r="D3" s="2">
        <v>890</v>
      </c>
      <c r="G3" s="2">
        <v>2050</v>
      </c>
      <c r="H3" t="s">
        <v>2</v>
      </c>
      <c r="I3" s="2" t="s">
        <v>4</v>
      </c>
      <c r="J3" s="24">
        <v>367.49999999999994</v>
      </c>
      <c r="L3" t="s">
        <v>167</v>
      </c>
      <c r="O3" s="24" t="str">
        <f t="shared" si="0"/>
        <v>945 x 2085</v>
      </c>
      <c r="P3" s="24" t="str">
        <f t="shared" si="1"/>
        <v>936 x 2080</v>
      </c>
      <c r="Q3" s="24" t="str">
        <f t="shared" si="2"/>
        <v>824 x 2026</v>
      </c>
      <c r="R3" s="2">
        <v>513</v>
      </c>
      <c r="S3" s="24">
        <f t="shared" ref="S3:S62" si="3">IF(I3="Standard", R3*0.7, IF(I3="Sur mesure", R3*0.6, "Valeur non reconnue"))</f>
        <v>359.09999999999997</v>
      </c>
    </row>
    <row r="4" spans="1:20" x14ac:dyDescent="0.2">
      <c r="A4" s="1" t="s">
        <v>184</v>
      </c>
      <c r="B4" s="2" t="s">
        <v>194</v>
      </c>
      <c r="C4" s="2" t="s">
        <v>26</v>
      </c>
      <c r="D4" s="2">
        <v>990</v>
      </c>
      <c r="G4" s="2">
        <v>2050</v>
      </c>
      <c r="H4" t="s">
        <v>2</v>
      </c>
      <c r="I4" s="2" t="s">
        <v>4</v>
      </c>
      <c r="J4" s="24">
        <v>380.79999999999995</v>
      </c>
      <c r="L4" t="s">
        <v>167</v>
      </c>
      <c r="N4">
        <f>J4*1.25</f>
        <v>475.99999999999994</v>
      </c>
      <c r="O4" s="24" t="str">
        <f t="shared" si="0"/>
        <v>1045 x 2085</v>
      </c>
      <c r="P4" s="24" t="str">
        <f t="shared" si="1"/>
        <v>1036 x 2080</v>
      </c>
      <c r="Q4" s="24" t="str">
        <f t="shared" si="2"/>
        <v>924 x 2026</v>
      </c>
      <c r="R4" s="2">
        <v>532</v>
      </c>
      <c r="S4" s="24">
        <f t="shared" si="3"/>
        <v>372.4</v>
      </c>
    </row>
    <row r="5" spans="1:20" x14ac:dyDescent="0.2">
      <c r="A5" s="1" t="s">
        <v>185</v>
      </c>
      <c r="B5" s="2" t="s">
        <v>194</v>
      </c>
      <c r="C5" s="2" t="s">
        <v>26</v>
      </c>
      <c r="D5" s="2">
        <v>1100</v>
      </c>
      <c r="G5" s="2">
        <v>2050</v>
      </c>
      <c r="H5" t="s">
        <v>2</v>
      </c>
      <c r="I5" s="2" t="s">
        <v>4</v>
      </c>
      <c r="J5" s="24">
        <v>450.79999999999995</v>
      </c>
      <c r="L5" t="s">
        <v>167</v>
      </c>
      <c r="O5" s="24" t="str">
        <f t="shared" si="0"/>
        <v>1155 x 2085</v>
      </c>
      <c r="P5" s="24" t="str">
        <f t="shared" si="1"/>
        <v>1146 x 2080</v>
      </c>
      <c r="Q5" s="24" t="str">
        <f t="shared" si="2"/>
        <v>1034 x 2026</v>
      </c>
      <c r="R5" s="2">
        <v>632</v>
      </c>
      <c r="S5" s="24">
        <f t="shared" si="3"/>
        <v>442.4</v>
      </c>
    </row>
    <row r="6" spans="1:20" x14ac:dyDescent="0.2">
      <c r="A6" s="1" t="s">
        <v>186</v>
      </c>
      <c r="B6" s="2" t="s">
        <v>194</v>
      </c>
      <c r="C6" s="2" t="s">
        <v>26</v>
      </c>
      <c r="D6" s="2">
        <v>1200</v>
      </c>
      <c r="G6" s="2">
        <v>2050</v>
      </c>
      <c r="H6" t="s">
        <v>2</v>
      </c>
      <c r="I6" s="2" t="s">
        <v>4</v>
      </c>
      <c r="J6" s="24">
        <v>450.79999999999995</v>
      </c>
      <c r="L6" t="s">
        <v>167</v>
      </c>
      <c r="O6" s="24" t="str">
        <f t="shared" si="0"/>
        <v>1255 x 2085</v>
      </c>
      <c r="P6" s="24" t="str">
        <f t="shared" si="1"/>
        <v>1246 x 2080</v>
      </c>
      <c r="Q6" s="24" t="str">
        <f t="shared" si="2"/>
        <v>1134 x 2026</v>
      </c>
      <c r="R6" s="2">
        <v>632</v>
      </c>
      <c r="S6" s="24">
        <f t="shared" si="3"/>
        <v>442.4</v>
      </c>
    </row>
    <row r="7" spans="1:20" x14ac:dyDescent="0.2">
      <c r="A7" s="1" t="s">
        <v>187</v>
      </c>
      <c r="B7" s="2" t="s">
        <v>194</v>
      </c>
      <c r="C7" s="2" t="s">
        <v>26</v>
      </c>
      <c r="D7" s="2">
        <v>1300</v>
      </c>
      <c r="G7" s="2">
        <v>2050</v>
      </c>
      <c r="H7" t="s">
        <v>2</v>
      </c>
      <c r="I7" s="2" t="s">
        <v>4</v>
      </c>
      <c r="J7" s="24">
        <v>458.49999999999994</v>
      </c>
      <c r="L7" t="s">
        <v>167</v>
      </c>
      <c r="O7" s="24" t="str">
        <f t="shared" si="0"/>
        <v>1355 x 2085</v>
      </c>
      <c r="P7" s="24" t="str">
        <f t="shared" si="1"/>
        <v>1346 x 2080</v>
      </c>
      <c r="Q7" s="24" t="str">
        <f t="shared" si="2"/>
        <v>1234 x 2026</v>
      </c>
      <c r="R7" s="2">
        <v>643</v>
      </c>
      <c r="S7" s="24">
        <f t="shared" si="3"/>
        <v>450.09999999999997</v>
      </c>
    </row>
    <row r="8" spans="1:20" x14ac:dyDescent="0.2">
      <c r="A8" s="1" t="s">
        <v>188</v>
      </c>
      <c r="B8" s="2" t="s">
        <v>194</v>
      </c>
      <c r="C8" s="2" t="s">
        <v>26</v>
      </c>
      <c r="D8" s="2">
        <v>800</v>
      </c>
      <c r="G8" s="2">
        <v>2140</v>
      </c>
      <c r="H8" t="s">
        <v>2</v>
      </c>
      <c r="I8" s="2" t="s">
        <v>4</v>
      </c>
      <c r="J8" s="24">
        <v>366.09999999999997</v>
      </c>
      <c r="L8" t="s">
        <v>167</v>
      </c>
      <c r="O8" s="24" t="str">
        <f t="shared" si="0"/>
        <v>855 x 2175</v>
      </c>
      <c r="P8" s="24" t="str">
        <f t="shared" si="1"/>
        <v>846 x 2170</v>
      </c>
      <c r="Q8" s="24" t="str">
        <f t="shared" si="2"/>
        <v>734 x 2116</v>
      </c>
      <c r="R8" s="2">
        <v>511</v>
      </c>
      <c r="S8" s="24">
        <f t="shared" si="3"/>
        <v>357.7</v>
      </c>
    </row>
    <row r="9" spans="1:20" x14ac:dyDescent="0.2">
      <c r="A9" s="1" t="s">
        <v>189</v>
      </c>
      <c r="B9" s="2" t="s">
        <v>194</v>
      </c>
      <c r="C9" s="2" t="s">
        <v>26</v>
      </c>
      <c r="D9" s="2">
        <v>890</v>
      </c>
      <c r="G9" s="2">
        <v>2140</v>
      </c>
      <c r="H9" t="s">
        <v>2</v>
      </c>
      <c r="I9" s="2" t="s">
        <v>4</v>
      </c>
      <c r="J9" s="24">
        <v>380.09999999999997</v>
      </c>
      <c r="L9" t="s">
        <v>167</v>
      </c>
      <c r="O9" s="24" t="str">
        <f t="shared" si="0"/>
        <v>945 x 2175</v>
      </c>
      <c r="P9" s="24" t="str">
        <f t="shared" si="1"/>
        <v>936 x 2170</v>
      </c>
      <c r="Q9" s="24" t="str">
        <f t="shared" si="2"/>
        <v>824 x 2116</v>
      </c>
      <c r="R9" s="2">
        <v>531</v>
      </c>
      <c r="S9" s="24">
        <f t="shared" si="3"/>
        <v>371.7</v>
      </c>
    </row>
    <row r="10" spans="1:20" x14ac:dyDescent="0.2">
      <c r="A10" s="1" t="s">
        <v>190</v>
      </c>
      <c r="B10" s="2" t="s">
        <v>194</v>
      </c>
      <c r="C10" s="2" t="s">
        <v>26</v>
      </c>
      <c r="D10" s="2">
        <v>990</v>
      </c>
      <c r="G10" s="2">
        <v>2140</v>
      </c>
      <c r="H10" t="s">
        <v>2</v>
      </c>
      <c r="I10" s="2" t="s">
        <v>4</v>
      </c>
      <c r="J10" s="24">
        <v>390.59999999999997</v>
      </c>
      <c r="L10" t="s">
        <v>167</v>
      </c>
      <c r="O10" s="24" t="str">
        <f t="shared" si="0"/>
        <v>1045 x 2175</v>
      </c>
      <c r="P10" s="24" t="str">
        <f t="shared" si="1"/>
        <v>1036 x 2170</v>
      </c>
      <c r="Q10" s="24" t="str">
        <f t="shared" si="2"/>
        <v>924 x 2116</v>
      </c>
      <c r="R10" s="2">
        <v>546</v>
      </c>
      <c r="S10" s="24">
        <f t="shared" si="3"/>
        <v>382.2</v>
      </c>
    </row>
    <row r="11" spans="1:20" x14ac:dyDescent="0.2">
      <c r="A11" s="1" t="s">
        <v>191</v>
      </c>
      <c r="B11" s="2" t="s">
        <v>194</v>
      </c>
      <c r="C11" s="2" t="s">
        <v>26</v>
      </c>
      <c r="D11" s="2">
        <v>1100</v>
      </c>
      <c r="G11" s="2">
        <v>2140</v>
      </c>
      <c r="H11" t="s">
        <v>2</v>
      </c>
      <c r="I11" s="2" t="s">
        <v>4</v>
      </c>
      <c r="J11" s="24">
        <v>462.69999999999993</v>
      </c>
      <c r="L11" t="s">
        <v>167</v>
      </c>
      <c r="O11" s="24" t="str">
        <f t="shared" si="0"/>
        <v>1155 x 2175</v>
      </c>
      <c r="P11" s="24" t="str">
        <f t="shared" si="1"/>
        <v>1146 x 2170</v>
      </c>
      <c r="Q11" s="24" t="str">
        <f t="shared" si="2"/>
        <v>1034 x 2116</v>
      </c>
      <c r="R11" s="2">
        <v>649</v>
      </c>
      <c r="S11" s="24">
        <f t="shared" si="3"/>
        <v>454.29999999999995</v>
      </c>
    </row>
    <row r="12" spans="1:20" x14ac:dyDescent="0.2">
      <c r="A12" s="1" t="s">
        <v>192</v>
      </c>
      <c r="B12" s="2" t="s">
        <v>194</v>
      </c>
      <c r="C12" s="2" t="s">
        <v>26</v>
      </c>
      <c r="D12" s="2">
        <v>1200</v>
      </c>
      <c r="G12" s="2">
        <v>2140</v>
      </c>
      <c r="H12" t="s">
        <v>2</v>
      </c>
      <c r="I12" s="2" t="s">
        <v>4</v>
      </c>
      <c r="J12" s="24">
        <v>462.69999999999993</v>
      </c>
      <c r="L12" t="s">
        <v>167</v>
      </c>
      <c r="O12" s="24" t="str">
        <f t="shared" si="0"/>
        <v>1255 x 2175</v>
      </c>
      <c r="P12" s="24" t="str">
        <f t="shared" si="1"/>
        <v>1246 x 2170</v>
      </c>
      <c r="Q12" s="24" t="str">
        <f t="shared" si="2"/>
        <v>1134 x 2116</v>
      </c>
      <c r="R12" s="2">
        <v>649</v>
      </c>
      <c r="S12" s="24">
        <f t="shared" si="3"/>
        <v>454.29999999999995</v>
      </c>
    </row>
    <row r="13" spans="1:20" x14ac:dyDescent="0.2">
      <c r="A13" s="1" t="s">
        <v>193</v>
      </c>
      <c r="B13" s="2" t="s">
        <v>194</v>
      </c>
      <c r="C13" s="2" t="s">
        <v>26</v>
      </c>
      <c r="D13" s="2">
        <v>1300</v>
      </c>
      <c r="G13" s="2">
        <v>2140</v>
      </c>
      <c r="H13" t="s">
        <v>2</v>
      </c>
      <c r="I13" s="2" t="s">
        <v>4</v>
      </c>
      <c r="J13" s="24">
        <v>473.89999999999992</v>
      </c>
      <c r="L13" t="s">
        <v>167</v>
      </c>
      <c r="O13" s="24" t="str">
        <f t="shared" si="0"/>
        <v>1355 x 2175</v>
      </c>
      <c r="P13" s="24" t="str">
        <f t="shared" si="1"/>
        <v>1346 x 2170</v>
      </c>
      <c r="Q13" s="24" t="str">
        <f t="shared" si="2"/>
        <v>1234 x 2116</v>
      </c>
      <c r="R13" s="2">
        <v>665</v>
      </c>
      <c r="S13" s="24">
        <f t="shared" si="3"/>
        <v>465.49999999999994</v>
      </c>
    </row>
    <row r="14" spans="1:20" x14ac:dyDescent="0.2">
      <c r="A14" s="1" t="s">
        <v>195</v>
      </c>
      <c r="B14" s="2" t="s">
        <v>194</v>
      </c>
      <c r="C14" s="2" t="s">
        <v>26</v>
      </c>
      <c r="D14" s="2">
        <v>1200</v>
      </c>
      <c r="E14" s="7" t="s">
        <v>1262</v>
      </c>
      <c r="F14" s="2">
        <v>600</v>
      </c>
      <c r="G14" s="2">
        <v>2050</v>
      </c>
      <c r="H14" t="s">
        <v>9</v>
      </c>
      <c r="I14" s="2" t="s">
        <v>4</v>
      </c>
      <c r="J14" s="24">
        <v>832.3</v>
      </c>
      <c r="L14" t="s">
        <v>167</v>
      </c>
      <c r="O14" s="24"/>
      <c r="P14" s="24"/>
      <c r="Q14" s="24"/>
      <c r="R14" s="2">
        <v>1165</v>
      </c>
      <c r="S14" s="24">
        <f t="shared" si="3"/>
        <v>815.5</v>
      </c>
      <c r="T14" s="2">
        <v>600</v>
      </c>
    </row>
    <row r="15" spans="1:20" x14ac:dyDescent="0.2">
      <c r="A15" s="1" t="s">
        <v>196</v>
      </c>
      <c r="B15" s="2" t="s">
        <v>194</v>
      </c>
      <c r="C15" s="2" t="s">
        <v>26</v>
      </c>
      <c r="D15" s="2">
        <v>1300</v>
      </c>
      <c r="E15" s="7" t="s">
        <v>1264</v>
      </c>
      <c r="F15" s="2">
        <v>650</v>
      </c>
      <c r="G15" s="2">
        <v>2050</v>
      </c>
      <c r="H15" t="s">
        <v>9</v>
      </c>
      <c r="I15" s="2" t="s">
        <v>4</v>
      </c>
      <c r="J15" s="24">
        <v>832.3</v>
      </c>
      <c r="L15" t="s">
        <v>167</v>
      </c>
      <c r="O15" s="24"/>
      <c r="P15" s="24"/>
      <c r="Q15" s="24"/>
      <c r="R15" s="2">
        <v>1165</v>
      </c>
      <c r="S15" s="24">
        <f t="shared" si="3"/>
        <v>815.5</v>
      </c>
      <c r="T15" s="2">
        <v>650</v>
      </c>
    </row>
    <row r="16" spans="1:20" x14ac:dyDescent="0.2">
      <c r="A16" s="1" t="s">
        <v>197</v>
      </c>
      <c r="B16" s="2" t="s">
        <v>194</v>
      </c>
      <c r="C16" s="2" t="s">
        <v>26</v>
      </c>
      <c r="D16" s="2">
        <v>1400</v>
      </c>
      <c r="E16" s="7" t="s">
        <v>1265</v>
      </c>
      <c r="F16" s="2">
        <v>700</v>
      </c>
      <c r="G16" s="2">
        <v>2050</v>
      </c>
      <c r="H16" t="s">
        <v>9</v>
      </c>
      <c r="I16" s="2" t="s">
        <v>4</v>
      </c>
      <c r="J16" s="24">
        <v>832.3</v>
      </c>
      <c r="K16" s="5" t="s">
        <v>22</v>
      </c>
      <c r="L16" t="s">
        <v>167</v>
      </c>
      <c r="O16" s="24"/>
      <c r="P16" s="24"/>
      <c r="Q16" s="24"/>
      <c r="R16" s="2">
        <v>1165</v>
      </c>
      <c r="S16" s="24">
        <f t="shared" si="3"/>
        <v>815.5</v>
      </c>
      <c r="T16" s="2">
        <v>700</v>
      </c>
    </row>
    <row r="17" spans="1:20" x14ac:dyDescent="0.2">
      <c r="A17" s="1" t="s">
        <v>198</v>
      </c>
      <c r="B17" s="2" t="s">
        <v>194</v>
      </c>
      <c r="C17" s="2" t="s">
        <v>26</v>
      </c>
      <c r="D17" s="2">
        <v>1500</v>
      </c>
      <c r="E17" s="7" t="s">
        <v>1266</v>
      </c>
      <c r="F17" s="2">
        <v>750</v>
      </c>
      <c r="G17" s="2">
        <v>2050</v>
      </c>
      <c r="H17" t="s">
        <v>9</v>
      </c>
      <c r="I17" s="2" t="s">
        <v>4</v>
      </c>
      <c r="J17" s="24">
        <v>832.3</v>
      </c>
      <c r="K17" s="5" t="s">
        <v>22</v>
      </c>
      <c r="L17" t="s">
        <v>167</v>
      </c>
      <c r="O17" s="24"/>
      <c r="P17" s="24"/>
      <c r="Q17" s="24"/>
      <c r="R17" s="2">
        <v>1165</v>
      </c>
      <c r="S17" s="24">
        <f t="shared" si="3"/>
        <v>815.5</v>
      </c>
      <c r="T17" s="2">
        <v>750</v>
      </c>
    </row>
    <row r="18" spans="1:20" x14ac:dyDescent="0.2">
      <c r="A18" s="1" t="s">
        <v>199</v>
      </c>
      <c r="B18" s="2" t="s">
        <v>194</v>
      </c>
      <c r="C18" s="2" t="s">
        <v>26</v>
      </c>
      <c r="D18" s="2">
        <v>1590</v>
      </c>
      <c r="E18" s="7" t="s">
        <v>1267</v>
      </c>
      <c r="F18" s="2">
        <v>600</v>
      </c>
      <c r="G18" s="2">
        <v>2050</v>
      </c>
      <c r="H18" t="s">
        <v>9</v>
      </c>
      <c r="I18" s="2" t="s">
        <v>4</v>
      </c>
      <c r="J18" s="24">
        <v>832.3</v>
      </c>
      <c r="K18" s="5" t="s">
        <v>22</v>
      </c>
      <c r="L18" t="s">
        <v>167</v>
      </c>
      <c r="O18" s="24"/>
      <c r="P18" s="24"/>
      <c r="Q18" s="24"/>
      <c r="R18" s="2">
        <v>1165</v>
      </c>
      <c r="S18" s="24">
        <f t="shared" si="3"/>
        <v>815.5</v>
      </c>
      <c r="T18" s="2">
        <v>990</v>
      </c>
    </row>
    <row r="19" spans="1:20" x14ac:dyDescent="0.2">
      <c r="A19" s="1" t="s">
        <v>200</v>
      </c>
      <c r="B19" s="2" t="s">
        <v>194</v>
      </c>
      <c r="C19" s="2" t="s">
        <v>26</v>
      </c>
      <c r="D19" s="2">
        <v>1600</v>
      </c>
      <c r="E19" s="7" t="s">
        <v>1263</v>
      </c>
      <c r="F19" s="2">
        <v>800</v>
      </c>
      <c r="G19" s="2">
        <v>2050</v>
      </c>
      <c r="H19" t="s">
        <v>9</v>
      </c>
      <c r="I19" s="2" t="s">
        <v>4</v>
      </c>
      <c r="J19" s="24">
        <v>832.3</v>
      </c>
      <c r="K19" s="5" t="s">
        <v>22</v>
      </c>
      <c r="L19" t="s">
        <v>167</v>
      </c>
      <c r="O19" s="24"/>
      <c r="P19" s="24"/>
      <c r="Q19" s="24"/>
      <c r="R19" s="2">
        <v>1165</v>
      </c>
      <c r="S19" s="24">
        <f t="shared" si="3"/>
        <v>815.5</v>
      </c>
      <c r="T19" s="2">
        <v>800</v>
      </c>
    </row>
    <row r="20" spans="1:20" x14ac:dyDescent="0.2">
      <c r="A20" s="1" t="s">
        <v>201</v>
      </c>
      <c r="B20" s="2" t="s">
        <v>194</v>
      </c>
      <c r="C20" s="2" t="s">
        <v>26</v>
      </c>
      <c r="D20" s="2">
        <v>1690</v>
      </c>
      <c r="E20" s="7" t="s">
        <v>1267</v>
      </c>
      <c r="F20" s="2">
        <v>700</v>
      </c>
      <c r="G20" s="2">
        <v>2050</v>
      </c>
      <c r="H20" t="s">
        <v>9</v>
      </c>
      <c r="I20" s="2" t="s">
        <v>4</v>
      </c>
      <c r="J20" s="24">
        <v>101.49999999999999</v>
      </c>
      <c r="K20" s="5" t="s">
        <v>22</v>
      </c>
      <c r="L20" t="s">
        <v>167</v>
      </c>
      <c r="O20" s="24"/>
      <c r="P20" s="24"/>
      <c r="Q20" s="24"/>
      <c r="R20" s="2">
        <v>121</v>
      </c>
      <c r="S20" s="24">
        <f t="shared" si="3"/>
        <v>84.699999999999989</v>
      </c>
      <c r="T20" s="2">
        <v>990</v>
      </c>
    </row>
    <row r="21" spans="1:20" x14ac:dyDescent="0.2">
      <c r="A21" s="1" t="s">
        <v>202</v>
      </c>
      <c r="B21" s="2" t="s">
        <v>194</v>
      </c>
      <c r="C21" s="2" t="s">
        <v>26</v>
      </c>
      <c r="D21" s="2">
        <v>1780</v>
      </c>
      <c r="E21" s="7" t="s">
        <v>1268</v>
      </c>
      <c r="F21" s="2">
        <v>890</v>
      </c>
      <c r="G21" s="2">
        <v>2050</v>
      </c>
      <c r="H21" t="s">
        <v>9</v>
      </c>
      <c r="I21" s="2" t="s">
        <v>4</v>
      </c>
      <c r="J21" s="24">
        <v>101.49999999999999</v>
      </c>
      <c r="K21" s="5" t="s">
        <v>22</v>
      </c>
      <c r="L21" t="s">
        <v>167</v>
      </c>
      <c r="O21" s="24"/>
      <c r="P21" s="24"/>
      <c r="Q21" s="24"/>
      <c r="R21" s="2">
        <v>121</v>
      </c>
      <c r="S21" s="24">
        <f t="shared" si="3"/>
        <v>84.699999999999989</v>
      </c>
      <c r="T21" s="2">
        <v>890</v>
      </c>
    </row>
    <row r="22" spans="1:20" x14ac:dyDescent="0.2">
      <c r="A22" s="1" t="s">
        <v>203</v>
      </c>
      <c r="B22" s="2" t="s">
        <v>194</v>
      </c>
      <c r="C22" s="2" t="s">
        <v>26</v>
      </c>
      <c r="D22" s="2">
        <v>1790</v>
      </c>
      <c r="E22" s="7" t="s">
        <v>1267</v>
      </c>
      <c r="F22" s="2">
        <v>800</v>
      </c>
      <c r="G22" s="2">
        <v>2050</v>
      </c>
      <c r="H22" t="s">
        <v>9</v>
      </c>
      <c r="I22" s="2" t="s">
        <v>4</v>
      </c>
      <c r="J22" s="24">
        <v>867.3</v>
      </c>
      <c r="K22" s="5" t="s">
        <v>22</v>
      </c>
      <c r="L22" t="s">
        <v>167</v>
      </c>
      <c r="O22" s="24"/>
      <c r="P22" s="24"/>
      <c r="Q22" s="24"/>
      <c r="R22" s="2">
        <v>1215</v>
      </c>
      <c r="S22" s="24">
        <f t="shared" si="3"/>
        <v>850.5</v>
      </c>
      <c r="T22" s="2">
        <v>990</v>
      </c>
    </row>
    <row r="23" spans="1:20" x14ac:dyDescent="0.2">
      <c r="A23" s="1" t="s">
        <v>204</v>
      </c>
      <c r="B23" s="2" t="s">
        <v>194</v>
      </c>
      <c r="C23" s="2" t="s">
        <v>26</v>
      </c>
      <c r="D23" s="2">
        <v>1890</v>
      </c>
      <c r="E23" s="7" t="s">
        <v>1267</v>
      </c>
      <c r="F23" s="2">
        <v>900</v>
      </c>
      <c r="G23" s="2">
        <v>2050</v>
      </c>
      <c r="H23" t="s">
        <v>9</v>
      </c>
      <c r="I23" s="2" t="s">
        <v>4</v>
      </c>
      <c r="J23" s="24">
        <v>101.49999999999999</v>
      </c>
      <c r="K23" s="5" t="s">
        <v>22</v>
      </c>
      <c r="L23" t="s">
        <v>167</v>
      </c>
      <c r="O23" s="24"/>
      <c r="P23" s="24"/>
      <c r="Q23" s="24"/>
      <c r="R23" s="2">
        <v>121</v>
      </c>
      <c r="S23" s="24">
        <f t="shared" si="3"/>
        <v>84.699999999999989</v>
      </c>
      <c r="T23" s="2">
        <v>990</v>
      </c>
    </row>
    <row r="24" spans="1:20" x14ac:dyDescent="0.2">
      <c r="A24" s="1" t="s">
        <v>205</v>
      </c>
      <c r="B24" s="2" t="s">
        <v>194</v>
      </c>
      <c r="C24" s="2" t="s">
        <v>26</v>
      </c>
      <c r="D24" s="2">
        <v>1980</v>
      </c>
      <c r="E24" s="7" t="s">
        <v>1267</v>
      </c>
      <c r="F24" s="2">
        <v>990</v>
      </c>
      <c r="G24" s="2">
        <v>2050</v>
      </c>
      <c r="H24" t="s">
        <v>9</v>
      </c>
      <c r="I24" s="2" t="s">
        <v>4</v>
      </c>
      <c r="J24" s="24">
        <v>892.49999999999989</v>
      </c>
      <c r="K24" s="5" t="s">
        <v>22</v>
      </c>
      <c r="L24" t="s">
        <v>167</v>
      </c>
      <c r="O24" s="24"/>
      <c r="P24" s="24"/>
      <c r="Q24" s="24"/>
      <c r="R24" s="2">
        <v>1251</v>
      </c>
      <c r="S24" s="24">
        <f t="shared" si="3"/>
        <v>875.69999999999993</v>
      </c>
      <c r="T24" s="2">
        <v>990</v>
      </c>
    </row>
    <row r="25" spans="1:20" x14ac:dyDescent="0.2">
      <c r="A25" s="1" t="s">
        <v>206</v>
      </c>
      <c r="B25" s="2" t="s">
        <v>194</v>
      </c>
      <c r="C25" s="2" t="s">
        <v>26</v>
      </c>
      <c r="D25" s="2">
        <v>1200</v>
      </c>
      <c r="E25" s="7" t="s">
        <v>1262</v>
      </c>
      <c r="F25" s="2">
        <v>600</v>
      </c>
      <c r="G25" s="2">
        <v>2140</v>
      </c>
      <c r="H25" t="s">
        <v>9</v>
      </c>
      <c r="I25" s="2" t="s">
        <v>4</v>
      </c>
      <c r="J25" s="24">
        <v>856.09999999999991</v>
      </c>
      <c r="L25" t="s">
        <v>167</v>
      </c>
      <c r="O25" s="24"/>
      <c r="P25" s="24"/>
      <c r="Q25" s="24"/>
      <c r="R25" s="2">
        <v>1199</v>
      </c>
      <c r="S25" s="24">
        <f t="shared" si="3"/>
        <v>839.3</v>
      </c>
      <c r="T25" s="2">
        <v>600</v>
      </c>
    </row>
    <row r="26" spans="1:20" x14ac:dyDescent="0.2">
      <c r="A26" s="1" t="s">
        <v>207</v>
      </c>
      <c r="B26" s="2" t="s">
        <v>194</v>
      </c>
      <c r="C26" s="2" t="s">
        <v>26</v>
      </c>
      <c r="D26" s="2">
        <v>1300</v>
      </c>
      <c r="E26" s="7" t="s">
        <v>1264</v>
      </c>
      <c r="F26" s="2">
        <v>650</v>
      </c>
      <c r="G26" s="2">
        <v>2140</v>
      </c>
      <c r="H26" t="s">
        <v>9</v>
      </c>
      <c r="I26" s="2" t="s">
        <v>4</v>
      </c>
      <c r="J26" s="24">
        <v>856.09999999999991</v>
      </c>
      <c r="L26" t="s">
        <v>167</v>
      </c>
      <c r="O26" s="24"/>
      <c r="P26" s="24"/>
      <c r="Q26" s="24"/>
      <c r="R26" s="2">
        <v>1199</v>
      </c>
      <c r="S26" s="24">
        <f t="shared" si="3"/>
        <v>839.3</v>
      </c>
      <c r="T26" s="2">
        <v>650</v>
      </c>
    </row>
    <row r="27" spans="1:20" x14ac:dyDescent="0.2">
      <c r="A27" s="1" t="s">
        <v>208</v>
      </c>
      <c r="B27" s="2" t="s">
        <v>194</v>
      </c>
      <c r="C27" s="2" t="s">
        <v>26</v>
      </c>
      <c r="D27" s="2">
        <v>1400</v>
      </c>
      <c r="E27" s="7" t="s">
        <v>1265</v>
      </c>
      <c r="F27" s="2">
        <v>700</v>
      </c>
      <c r="G27" s="2">
        <v>2140</v>
      </c>
      <c r="H27" t="s">
        <v>9</v>
      </c>
      <c r="I27" s="2" t="s">
        <v>4</v>
      </c>
      <c r="J27" s="24">
        <v>856.09999999999991</v>
      </c>
      <c r="K27" s="5" t="s">
        <v>22</v>
      </c>
      <c r="L27" t="s">
        <v>167</v>
      </c>
      <c r="O27" s="24"/>
      <c r="P27" s="24"/>
      <c r="Q27" s="24"/>
      <c r="R27" s="2">
        <v>1199</v>
      </c>
      <c r="S27" s="24">
        <f t="shared" si="3"/>
        <v>839.3</v>
      </c>
      <c r="T27" s="2">
        <v>700</v>
      </c>
    </row>
    <row r="28" spans="1:20" x14ac:dyDescent="0.2">
      <c r="A28" s="1" t="s">
        <v>209</v>
      </c>
      <c r="B28" s="2" t="s">
        <v>194</v>
      </c>
      <c r="C28" s="2" t="s">
        <v>26</v>
      </c>
      <c r="D28" s="2">
        <v>1500</v>
      </c>
      <c r="E28" s="7" t="s">
        <v>1266</v>
      </c>
      <c r="F28" s="2">
        <v>750</v>
      </c>
      <c r="G28" s="2">
        <v>2140</v>
      </c>
      <c r="H28" t="s">
        <v>9</v>
      </c>
      <c r="I28" s="2" t="s">
        <v>4</v>
      </c>
      <c r="J28" s="24">
        <v>856.09999999999991</v>
      </c>
      <c r="K28" s="5" t="s">
        <v>22</v>
      </c>
      <c r="L28" t="s">
        <v>167</v>
      </c>
      <c r="O28" s="24"/>
      <c r="P28" s="24"/>
      <c r="Q28" s="24"/>
      <c r="R28" s="2">
        <v>1199</v>
      </c>
      <c r="S28" s="24">
        <f t="shared" si="3"/>
        <v>839.3</v>
      </c>
      <c r="T28" s="2">
        <v>750</v>
      </c>
    </row>
    <row r="29" spans="1:20" x14ac:dyDescent="0.2">
      <c r="A29" s="1" t="s">
        <v>210</v>
      </c>
      <c r="B29" s="2" t="s">
        <v>194</v>
      </c>
      <c r="C29" s="2" t="s">
        <v>26</v>
      </c>
      <c r="D29" s="2">
        <v>1590</v>
      </c>
      <c r="E29" s="7" t="s">
        <v>1267</v>
      </c>
      <c r="F29" s="2">
        <v>600</v>
      </c>
      <c r="G29" s="2">
        <v>2140</v>
      </c>
      <c r="H29" t="s">
        <v>9</v>
      </c>
      <c r="I29" s="2" t="s">
        <v>4</v>
      </c>
      <c r="J29" s="24">
        <v>856.09999999999991</v>
      </c>
      <c r="K29" s="5" t="s">
        <v>22</v>
      </c>
      <c r="L29" t="s">
        <v>167</v>
      </c>
      <c r="O29" s="24"/>
      <c r="P29" s="24"/>
      <c r="Q29" s="24"/>
      <c r="R29" s="2">
        <v>1199</v>
      </c>
      <c r="S29" s="24">
        <f t="shared" si="3"/>
        <v>839.3</v>
      </c>
      <c r="T29" s="2">
        <v>990</v>
      </c>
    </row>
    <row r="30" spans="1:20" x14ac:dyDescent="0.2">
      <c r="A30" s="1" t="s">
        <v>211</v>
      </c>
      <c r="B30" s="2" t="s">
        <v>194</v>
      </c>
      <c r="C30" s="2" t="s">
        <v>26</v>
      </c>
      <c r="D30" s="2">
        <v>1600</v>
      </c>
      <c r="E30" s="7" t="s">
        <v>1263</v>
      </c>
      <c r="F30" s="2">
        <v>800</v>
      </c>
      <c r="G30" s="2">
        <v>2140</v>
      </c>
      <c r="H30" t="s">
        <v>9</v>
      </c>
      <c r="I30" s="2" t="s">
        <v>4</v>
      </c>
      <c r="J30" s="24">
        <v>836.49999999999989</v>
      </c>
      <c r="K30" s="5" t="s">
        <v>22</v>
      </c>
      <c r="L30" t="s">
        <v>167</v>
      </c>
      <c r="O30" s="24"/>
      <c r="P30" s="24"/>
      <c r="Q30" s="24"/>
      <c r="R30" s="2">
        <v>1171</v>
      </c>
      <c r="S30" s="24">
        <f t="shared" si="3"/>
        <v>819.69999999999993</v>
      </c>
      <c r="T30" s="2">
        <v>800</v>
      </c>
    </row>
    <row r="31" spans="1:20" x14ac:dyDescent="0.2">
      <c r="A31" s="1" t="s">
        <v>212</v>
      </c>
      <c r="B31" s="2" t="s">
        <v>194</v>
      </c>
      <c r="C31" s="2" t="s">
        <v>26</v>
      </c>
      <c r="D31" s="2">
        <v>1690</v>
      </c>
      <c r="E31" s="7" t="s">
        <v>1267</v>
      </c>
      <c r="F31" s="2">
        <v>700</v>
      </c>
      <c r="G31" s="2">
        <v>2140</v>
      </c>
      <c r="H31" t="s">
        <v>9</v>
      </c>
      <c r="I31" s="2" t="s">
        <v>4</v>
      </c>
      <c r="J31" s="24">
        <v>867.3</v>
      </c>
      <c r="K31" s="5" t="s">
        <v>22</v>
      </c>
      <c r="L31" t="s">
        <v>167</v>
      </c>
      <c r="O31" s="24"/>
      <c r="P31" s="24"/>
      <c r="Q31" s="24"/>
      <c r="R31" s="2">
        <v>1215</v>
      </c>
      <c r="S31" s="24">
        <f t="shared" si="3"/>
        <v>850.5</v>
      </c>
      <c r="T31" s="2">
        <v>990</v>
      </c>
    </row>
    <row r="32" spans="1:20" x14ac:dyDescent="0.2">
      <c r="A32" s="1" t="s">
        <v>213</v>
      </c>
      <c r="B32" s="2" t="s">
        <v>194</v>
      </c>
      <c r="C32" s="2" t="s">
        <v>26</v>
      </c>
      <c r="D32" s="2">
        <v>1780</v>
      </c>
      <c r="E32" s="7" t="s">
        <v>1268</v>
      </c>
      <c r="F32" s="2">
        <v>890</v>
      </c>
      <c r="G32" s="2">
        <v>2140</v>
      </c>
      <c r="H32" t="s">
        <v>9</v>
      </c>
      <c r="I32" s="2" t="s">
        <v>4</v>
      </c>
      <c r="J32" s="24">
        <v>867.3</v>
      </c>
      <c r="K32" s="5" t="s">
        <v>22</v>
      </c>
      <c r="L32" t="s">
        <v>167</v>
      </c>
      <c r="O32" s="24"/>
      <c r="P32" s="24"/>
      <c r="Q32" s="24"/>
      <c r="R32" s="2">
        <v>1215</v>
      </c>
      <c r="S32" s="24">
        <f t="shared" si="3"/>
        <v>850.5</v>
      </c>
      <c r="T32" s="2">
        <v>890</v>
      </c>
    </row>
    <row r="33" spans="1:20" x14ac:dyDescent="0.2">
      <c r="A33" s="1" t="s">
        <v>214</v>
      </c>
      <c r="B33" s="2" t="s">
        <v>194</v>
      </c>
      <c r="C33" s="2" t="s">
        <v>26</v>
      </c>
      <c r="D33" s="2">
        <v>1790</v>
      </c>
      <c r="E33" s="7" t="s">
        <v>1267</v>
      </c>
      <c r="F33" s="2">
        <v>800</v>
      </c>
      <c r="G33" s="2">
        <v>2140</v>
      </c>
      <c r="H33" t="s">
        <v>9</v>
      </c>
      <c r="I33" s="2" t="s">
        <v>4</v>
      </c>
      <c r="J33" s="24">
        <v>867.3</v>
      </c>
      <c r="K33" s="5" t="s">
        <v>22</v>
      </c>
      <c r="L33" t="s">
        <v>167</v>
      </c>
      <c r="O33" s="24"/>
      <c r="P33" s="24"/>
      <c r="Q33" s="24"/>
      <c r="R33" s="2">
        <v>1215</v>
      </c>
      <c r="S33" s="24">
        <f t="shared" si="3"/>
        <v>850.5</v>
      </c>
      <c r="T33" s="2">
        <v>990</v>
      </c>
    </row>
    <row r="34" spans="1:20" x14ac:dyDescent="0.2">
      <c r="A34" s="1" t="s">
        <v>215</v>
      </c>
      <c r="B34" s="2" t="s">
        <v>194</v>
      </c>
      <c r="C34" s="2" t="s">
        <v>26</v>
      </c>
      <c r="D34" s="2">
        <v>1890</v>
      </c>
      <c r="E34" s="7" t="s">
        <v>1267</v>
      </c>
      <c r="F34" s="2">
        <v>900</v>
      </c>
      <c r="G34" s="2">
        <v>2140</v>
      </c>
      <c r="H34" t="s">
        <v>9</v>
      </c>
      <c r="I34" s="2" t="s">
        <v>4</v>
      </c>
      <c r="J34" s="24">
        <v>867.3</v>
      </c>
      <c r="K34" s="5" t="s">
        <v>22</v>
      </c>
      <c r="L34" t="s">
        <v>167</v>
      </c>
      <c r="O34" s="24"/>
      <c r="P34" s="24"/>
      <c r="Q34" s="24"/>
      <c r="R34" s="2">
        <v>1215</v>
      </c>
      <c r="S34" s="24">
        <f t="shared" si="3"/>
        <v>850.5</v>
      </c>
      <c r="T34" s="2">
        <v>990</v>
      </c>
    </row>
    <row r="35" spans="1:20" x14ac:dyDescent="0.2">
      <c r="A35" s="1" t="s">
        <v>216</v>
      </c>
      <c r="B35" s="2" t="s">
        <v>194</v>
      </c>
      <c r="C35" s="2" t="s">
        <v>26</v>
      </c>
      <c r="D35" s="2">
        <v>1980</v>
      </c>
      <c r="E35" s="7" t="s">
        <v>1267</v>
      </c>
      <c r="F35" s="2">
        <v>990</v>
      </c>
      <c r="G35" s="2">
        <v>2140</v>
      </c>
      <c r="H35" t="s">
        <v>9</v>
      </c>
      <c r="I35" s="2" t="s">
        <v>4</v>
      </c>
      <c r="J35" s="24">
        <v>899.49999999999989</v>
      </c>
      <c r="K35" s="5" t="s">
        <v>22</v>
      </c>
      <c r="L35" t="s">
        <v>167</v>
      </c>
      <c r="O35" s="24"/>
      <c r="P35" s="24"/>
      <c r="Q35" s="24"/>
      <c r="R35" s="2">
        <v>1261</v>
      </c>
      <c r="S35" s="24">
        <f t="shared" si="3"/>
        <v>882.69999999999993</v>
      </c>
      <c r="T35" s="2">
        <v>990</v>
      </c>
    </row>
    <row r="36" spans="1:20" x14ac:dyDescent="0.2">
      <c r="A36" s="1" t="s">
        <v>217</v>
      </c>
      <c r="B36" s="2" t="s">
        <v>194</v>
      </c>
      <c r="C36" s="2" t="s">
        <v>26</v>
      </c>
      <c r="D36" s="2" t="s">
        <v>11</v>
      </c>
      <c r="G36" s="2" t="s">
        <v>12</v>
      </c>
      <c r="H36" s="2" t="s">
        <v>2</v>
      </c>
      <c r="I36" s="2" t="s">
        <v>10</v>
      </c>
      <c r="J36" s="24">
        <v>484.19999999999993</v>
      </c>
      <c r="L36" t="s">
        <v>167</v>
      </c>
      <c r="R36" s="2">
        <v>793</v>
      </c>
      <c r="S36" s="24">
        <f t="shared" si="3"/>
        <v>475.79999999999995</v>
      </c>
    </row>
    <row r="37" spans="1:20" x14ac:dyDescent="0.2">
      <c r="A37" s="1" t="s">
        <v>218</v>
      </c>
      <c r="B37" s="2" t="s">
        <v>194</v>
      </c>
      <c r="C37" s="2" t="s">
        <v>26</v>
      </c>
      <c r="D37" s="2" t="s">
        <v>11</v>
      </c>
      <c r="G37" s="2">
        <v>2050</v>
      </c>
      <c r="H37" s="2" t="s">
        <v>2</v>
      </c>
      <c r="I37" s="2" t="s">
        <v>10</v>
      </c>
      <c r="J37" s="24">
        <v>447.59999999999997</v>
      </c>
      <c r="L37" t="s">
        <v>167</v>
      </c>
      <c r="R37" s="2">
        <v>732</v>
      </c>
      <c r="S37" s="24">
        <f t="shared" si="3"/>
        <v>439.2</v>
      </c>
    </row>
    <row r="38" spans="1:20" x14ac:dyDescent="0.2">
      <c r="A38" s="1" t="s">
        <v>219</v>
      </c>
      <c r="B38" s="2" t="s">
        <v>194</v>
      </c>
      <c r="C38" s="2" t="s">
        <v>26</v>
      </c>
      <c r="D38" s="2" t="s">
        <v>11</v>
      </c>
      <c r="G38" s="2" t="s">
        <v>13</v>
      </c>
      <c r="H38" s="2" t="s">
        <v>2</v>
      </c>
      <c r="I38" s="2" t="s">
        <v>10</v>
      </c>
      <c r="J38" s="24">
        <v>499.79999999999995</v>
      </c>
      <c r="L38" t="s">
        <v>167</v>
      </c>
      <c r="R38" s="2">
        <v>819</v>
      </c>
      <c r="S38" s="24">
        <f t="shared" si="3"/>
        <v>491.4</v>
      </c>
    </row>
    <row r="39" spans="1:20" x14ac:dyDescent="0.2">
      <c r="A39" s="1" t="s">
        <v>220</v>
      </c>
      <c r="B39" s="2" t="s">
        <v>194</v>
      </c>
      <c r="C39" s="2" t="s">
        <v>26</v>
      </c>
      <c r="D39" s="2" t="s">
        <v>11</v>
      </c>
      <c r="G39" s="2">
        <v>2140</v>
      </c>
      <c r="H39" s="2" t="s">
        <v>2</v>
      </c>
      <c r="I39" s="2" t="s">
        <v>10</v>
      </c>
      <c r="J39" s="24">
        <v>463.2</v>
      </c>
      <c r="L39" t="s">
        <v>167</v>
      </c>
      <c r="R39" s="2">
        <v>758</v>
      </c>
      <c r="S39" s="24">
        <f t="shared" si="3"/>
        <v>454.8</v>
      </c>
    </row>
    <row r="40" spans="1:20" x14ac:dyDescent="0.2">
      <c r="A40" s="1" t="s">
        <v>221</v>
      </c>
      <c r="B40" s="2" t="s">
        <v>194</v>
      </c>
      <c r="C40" s="2" t="s">
        <v>26</v>
      </c>
      <c r="D40" s="2" t="s">
        <v>11</v>
      </c>
      <c r="G40" s="2" t="s">
        <v>14</v>
      </c>
      <c r="H40" s="2" t="s">
        <v>2</v>
      </c>
      <c r="I40" s="2" t="s">
        <v>10</v>
      </c>
      <c r="J40" s="24">
        <v>632.4</v>
      </c>
      <c r="L40" t="s">
        <v>167</v>
      </c>
      <c r="R40" s="2">
        <v>1040</v>
      </c>
      <c r="S40" s="24">
        <f t="shared" si="3"/>
        <v>624</v>
      </c>
    </row>
    <row r="41" spans="1:20" x14ac:dyDescent="0.2">
      <c r="A41" s="1" t="s">
        <v>222</v>
      </c>
      <c r="B41" s="2" t="s">
        <v>194</v>
      </c>
      <c r="C41" s="2" t="s">
        <v>26</v>
      </c>
      <c r="D41" s="2" t="s">
        <v>11</v>
      </c>
      <c r="G41" s="2" t="s">
        <v>1304</v>
      </c>
      <c r="H41" s="2" t="s">
        <v>2</v>
      </c>
      <c r="I41" s="2" t="s">
        <v>10</v>
      </c>
      <c r="J41" s="24">
        <v>669</v>
      </c>
      <c r="L41" t="s">
        <v>167</v>
      </c>
      <c r="R41" s="2">
        <v>1101</v>
      </c>
      <c r="S41" s="24">
        <f t="shared" si="3"/>
        <v>660.6</v>
      </c>
    </row>
    <row r="42" spans="1:20" x14ac:dyDescent="0.2">
      <c r="A42" s="1" t="s">
        <v>223</v>
      </c>
      <c r="B42" s="2" t="s">
        <v>194</v>
      </c>
      <c r="C42" s="2" t="s">
        <v>26</v>
      </c>
      <c r="D42" s="2" t="s">
        <v>17</v>
      </c>
      <c r="G42" s="2" t="s">
        <v>12</v>
      </c>
      <c r="H42" s="2" t="s">
        <v>2</v>
      </c>
      <c r="I42" s="2" t="s">
        <v>10</v>
      </c>
      <c r="J42" s="24">
        <v>503.4</v>
      </c>
      <c r="L42" t="s">
        <v>167</v>
      </c>
      <c r="R42" s="2">
        <v>825</v>
      </c>
      <c r="S42" s="24">
        <f t="shared" si="3"/>
        <v>495</v>
      </c>
    </row>
    <row r="43" spans="1:20" x14ac:dyDescent="0.2">
      <c r="A43" s="1" t="s">
        <v>224</v>
      </c>
      <c r="B43" s="2" t="s">
        <v>194</v>
      </c>
      <c r="C43" s="2" t="s">
        <v>26</v>
      </c>
      <c r="D43" s="2" t="s">
        <v>17</v>
      </c>
      <c r="G43" s="2">
        <v>2050</v>
      </c>
      <c r="H43" s="2" t="s">
        <v>2</v>
      </c>
      <c r="I43" s="2" t="s">
        <v>10</v>
      </c>
      <c r="J43" s="24">
        <v>469.19999999999993</v>
      </c>
      <c r="L43" t="s">
        <v>167</v>
      </c>
      <c r="R43" s="2">
        <v>768</v>
      </c>
      <c r="S43" s="24">
        <f t="shared" si="3"/>
        <v>460.79999999999995</v>
      </c>
    </row>
    <row r="44" spans="1:20" x14ac:dyDescent="0.2">
      <c r="A44" s="1" t="s">
        <v>225</v>
      </c>
      <c r="B44" s="2" t="s">
        <v>194</v>
      </c>
      <c r="C44" s="2" t="s">
        <v>26</v>
      </c>
      <c r="D44" s="2" t="s">
        <v>17</v>
      </c>
      <c r="G44" s="2" t="s">
        <v>13</v>
      </c>
      <c r="H44" s="2" t="s">
        <v>2</v>
      </c>
      <c r="I44" s="2" t="s">
        <v>10</v>
      </c>
      <c r="J44" s="24">
        <v>522.59999999999991</v>
      </c>
      <c r="L44" t="s">
        <v>167</v>
      </c>
      <c r="R44" s="2">
        <v>857</v>
      </c>
      <c r="S44" s="24">
        <f t="shared" si="3"/>
        <v>514.19999999999993</v>
      </c>
    </row>
    <row r="45" spans="1:20" x14ac:dyDescent="0.2">
      <c r="A45" s="1" t="s">
        <v>226</v>
      </c>
      <c r="B45" s="2" t="s">
        <v>194</v>
      </c>
      <c r="C45" s="2" t="s">
        <v>26</v>
      </c>
      <c r="D45" s="2" t="s">
        <v>17</v>
      </c>
      <c r="G45" s="2">
        <v>2140</v>
      </c>
      <c r="H45" s="2" t="s">
        <v>2</v>
      </c>
      <c r="I45" s="2" t="s">
        <v>10</v>
      </c>
      <c r="J45" s="24">
        <v>488.99999999999994</v>
      </c>
      <c r="L45" t="s">
        <v>167</v>
      </c>
      <c r="R45" s="2">
        <v>801</v>
      </c>
      <c r="S45" s="24">
        <f t="shared" si="3"/>
        <v>480.59999999999997</v>
      </c>
    </row>
    <row r="46" spans="1:20" x14ac:dyDescent="0.2">
      <c r="A46" s="1" t="s">
        <v>227</v>
      </c>
      <c r="B46" s="2" t="s">
        <v>194</v>
      </c>
      <c r="C46" s="2" t="s">
        <v>26</v>
      </c>
      <c r="D46" s="2" t="s">
        <v>17</v>
      </c>
      <c r="G46" s="2" t="s">
        <v>14</v>
      </c>
      <c r="H46" s="2" t="s">
        <v>2</v>
      </c>
      <c r="I46" s="2" t="s">
        <v>10</v>
      </c>
      <c r="J46" s="24">
        <v>632.4</v>
      </c>
      <c r="L46" t="s">
        <v>167</v>
      </c>
      <c r="R46" s="2">
        <v>1040</v>
      </c>
      <c r="S46" s="24">
        <f t="shared" si="3"/>
        <v>624</v>
      </c>
    </row>
    <row r="47" spans="1:20" x14ac:dyDescent="0.2">
      <c r="A47" s="1" t="s">
        <v>228</v>
      </c>
      <c r="B47" s="2" t="s">
        <v>194</v>
      </c>
      <c r="C47" s="2" t="s">
        <v>26</v>
      </c>
      <c r="D47" s="2" t="s">
        <v>17</v>
      </c>
      <c r="G47" s="2" t="s">
        <v>1304</v>
      </c>
      <c r="H47" s="2" t="s">
        <v>2</v>
      </c>
      <c r="I47" s="2" t="s">
        <v>10</v>
      </c>
      <c r="J47" s="24">
        <v>669</v>
      </c>
      <c r="L47" t="s">
        <v>167</v>
      </c>
      <c r="R47" s="2">
        <v>1101</v>
      </c>
      <c r="S47" s="24">
        <f t="shared" si="3"/>
        <v>660.6</v>
      </c>
    </row>
    <row r="48" spans="1:20" x14ac:dyDescent="0.2">
      <c r="A48" s="1" t="s">
        <v>229</v>
      </c>
      <c r="B48" s="2" t="s">
        <v>194</v>
      </c>
      <c r="C48" s="2" t="s">
        <v>26</v>
      </c>
      <c r="D48" s="2" t="s">
        <v>18</v>
      </c>
      <c r="G48" s="2" t="s">
        <v>12</v>
      </c>
      <c r="H48" s="2" t="s">
        <v>2</v>
      </c>
      <c r="I48" s="2" t="s">
        <v>10</v>
      </c>
      <c r="J48" s="24">
        <v>522.59999999999991</v>
      </c>
      <c r="L48" t="s">
        <v>167</v>
      </c>
      <c r="R48" s="2">
        <v>857</v>
      </c>
      <c r="S48" s="24">
        <f t="shared" si="3"/>
        <v>514.19999999999993</v>
      </c>
    </row>
    <row r="49" spans="1:22" x14ac:dyDescent="0.2">
      <c r="A49" s="1" t="s">
        <v>230</v>
      </c>
      <c r="B49" s="2" t="s">
        <v>194</v>
      </c>
      <c r="C49" s="2" t="s">
        <v>26</v>
      </c>
      <c r="D49" s="2" t="s">
        <v>18</v>
      </c>
      <c r="G49" s="2">
        <v>2050</v>
      </c>
      <c r="H49" s="2" t="s">
        <v>2</v>
      </c>
      <c r="I49" s="2" t="s">
        <v>10</v>
      </c>
      <c r="J49" s="24">
        <v>490.19999999999993</v>
      </c>
      <c r="L49" t="s">
        <v>167</v>
      </c>
      <c r="R49" s="2">
        <v>803</v>
      </c>
      <c r="S49" s="24">
        <f t="shared" si="3"/>
        <v>481.79999999999995</v>
      </c>
    </row>
    <row r="50" spans="1:22" x14ac:dyDescent="0.2">
      <c r="A50" s="1" t="s">
        <v>231</v>
      </c>
      <c r="B50" s="2" t="s">
        <v>194</v>
      </c>
      <c r="C50" s="2" t="s">
        <v>26</v>
      </c>
      <c r="D50" s="2" t="s">
        <v>18</v>
      </c>
      <c r="G50" s="2" t="s">
        <v>13</v>
      </c>
      <c r="H50" s="2" t="s">
        <v>2</v>
      </c>
      <c r="I50" s="2" t="s">
        <v>10</v>
      </c>
      <c r="J50" s="24">
        <v>543</v>
      </c>
      <c r="L50" t="s">
        <v>167</v>
      </c>
      <c r="R50" s="2">
        <v>891</v>
      </c>
      <c r="S50" s="24">
        <f t="shared" si="3"/>
        <v>534.6</v>
      </c>
    </row>
    <row r="51" spans="1:22" x14ac:dyDescent="0.2">
      <c r="A51" s="1" t="s">
        <v>232</v>
      </c>
      <c r="B51" s="2" t="s">
        <v>194</v>
      </c>
      <c r="C51" s="2" t="s">
        <v>26</v>
      </c>
      <c r="D51" s="2" t="s">
        <v>18</v>
      </c>
      <c r="G51" s="2">
        <v>2140</v>
      </c>
      <c r="H51" s="2" t="s">
        <v>2</v>
      </c>
      <c r="I51" s="2" t="s">
        <v>10</v>
      </c>
      <c r="J51" s="24">
        <v>503.4</v>
      </c>
      <c r="L51" t="s">
        <v>167</v>
      </c>
      <c r="R51" s="2">
        <v>825</v>
      </c>
      <c r="S51" s="24">
        <f t="shared" si="3"/>
        <v>495</v>
      </c>
    </row>
    <row r="52" spans="1:22" x14ac:dyDescent="0.2">
      <c r="A52" s="1" t="s">
        <v>233</v>
      </c>
      <c r="B52" s="2" t="s">
        <v>194</v>
      </c>
      <c r="C52" s="2" t="s">
        <v>26</v>
      </c>
      <c r="D52" s="2" t="s">
        <v>18</v>
      </c>
      <c r="G52" s="2" t="s">
        <v>14</v>
      </c>
      <c r="H52" s="2" t="s">
        <v>2</v>
      </c>
      <c r="I52" s="2" t="s">
        <v>10</v>
      </c>
      <c r="J52" s="24">
        <v>702.59999999999991</v>
      </c>
      <c r="L52" t="s">
        <v>167</v>
      </c>
      <c r="R52" s="2">
        <v>1157</v>
      </c>
      <c r="S52" s="24">
        <f t="shared" si="3"/>
        <v>694.19999999999993</v>
      </c>
    </row>
    <row r="53" spans="1:22" x14ac:dyDescent="0.2">
      <c r="A53" s="1" t="s">
        <v>234</v>
      </c>
      <c r="B53" s="2" t="s">
        <v>194</v>
      </c>
      <c r="C53" s="2" t="s">
        <v>26</v>
      </c>
      <c r="D53" s="2" t="s">
        <v>18</v>
      </c>
      <c r="G53" s="2" t="s">
        <v>1304</v>
      </c>
      <c r="H53" s="2" t="s">
        <v>2</v>
      </c>
      <c r="I53" s="2" t="s">
        <v>10</v>
      </c>
      <c r="J53" s="24">
        <v>739.19999999999993</v>
      </c>
      <c r="L53" t="s">
        <v>167</v>
      </c>
      <c r="R53" s="2">
        <v>1218</v>
      </c>
      <c r="S53" s="24">
        <f t="shared" si="3"/>
        <v>730.8</v>
      </c>
    </row>
    <row r="54" spans="1:22" x14ac:dyDescent="0.2">
      <c r="A54" s="1" t="s">
        <v>235</v>
      </c>
      <c r="B54" s="2" t="s">
        <v>194</v>
      </c>
      <c r="C54" s="2" t="s">
        <v>26</v>
      </c>
      <c r="D54" s="2" t="s">
        <v>19</v>
      </c>
      <c r="G54" s="2" t="s">
        <v>12</v>
      </c>
      <c r="H54" s="2" t="s">
        <v>2</v>
      </c>
      <c r="I54" s="2" t="s">
        <v>10</v>
      </c>
      <c r="J54" s="24">
        <v>576</v>
      </c>
      <c r="L54" t="s">
        <v>167</v>
      </c>
      <c r="R54" s="2">
        <v>946</v>
      </c>
      <c r="S54" s="24">
        <f t="shared" si="3"/>
        <v>567.6</v>
      </c>
    </row>
    <row r="55" spans="1:22" x14ac:dyDescent="0.2">
      <c r="A55" s="1" t="s">
        <v>236</v>
      </c>
      <c r="B55" s="2" t="s">
        <v>194</v>
      </c>
      <c r="C55" s="2" t="s">
        <v>26</v>
      </c>
      <c r="D55" s="2" t="s">
        <v>19</v>
      </c>
      <c r="G55" s="2">
        <v>2050</v>
      </c>
      <c r="H55" s="2" t="s">
        <v>2</v>
      </c>
      <c r="I55" s="2" t="s">
        <v>10</v>
      </c>
      <c r="J55" s="24">
        <v>546.59999999999991</v>
      </c>
      <c r="L55" t="s">
        <v>167</v>
      </c>
      <c r="R55" s="2">
        <v>897</v>
      </c>
      <c r="S55" s="24">
        <f t="shared" si="3"/>
        <v>538.19999999999993</v>
      </c>
    </row>
    <row r="56" spans="1:22" x14ac:dyDescent="0.2">
      <c r="A56" s="1" t="s">
        <v>237</v>
      </c>
      <c r="B56" s="2" t="s">
        <v>194</v>
      </c>
      <c r="C56" s="2" t="s">
        <v>26</v>
      </c>
      <c r="D56" s="2" t="s">
        <v>19</v>
      </c>
      <c r="G56" s="2" t="s">
        <v>13</v>
      </c>
      <c r="H56" s="2" t="s">
        <v>2</v>
      </c>
      <c r="I56" s="2" t="s">
        <v>10</v>
      </c>
      <c r="J56" s="24">
        <v>597.59999999999991</v>
      </c>
      <c r="L56" t="s">
        <v>167</v>
      </c>
      <c r="R56" s="2">
        <v>982</v>
      </c>
      <c r="S56" s="24">
        <f t="shared" si="3"/>
        <v>589.19999999999993</v>
      </c>
    </row>
    <row r="57" spans="1:22" x14ac:dyDescent="0.2">
      <c r="A57" s="1" t="s">
        <v>238</v>
      </c>
      <c r="B57" s="2" t="s">
        <v>194</v>
      </c>
      <c r="C57" s="2" t="s">
        <v>26</v>
      </c>
      <c r="D57" s="2" t="s">
        <v>19</v>
      </c>
      <c r="G57" s="2">
        <v>2140</v>
      </c>
      <c r="H57" s="2" t="s">
        <v>2</v>
      </c>
      <c r="I57" s="2" t="s">
        <v>10</v>
      </c>
      <c r="J57" s="24">
        <v>568.79999999999995</v>
      </c>
      <c r="L57" t="s">
        <v>167</v>
      </c>
      <c r="R57" s="2">
        <v>934</v>
      </c>
      <c r="S57" s="24">
        <f t="shared" si="3"/>
        <v>560.4</v>
      </c>
    </row>
    <row r="58" spans="1:22" x14ac:dyDescent="0.2">
      <c r="A58" s="1" t="s">
        <v>239</v>
      </c>
      <c r="B58" s="2" t="s">
        <v>194</v>
      </c>
      <c r="C58" s="2" t="s">
        <v>26</v>
      </c>
      <c r="D58" s="2" t="s">
        <v>19</v>
      </c>
      <c r="G58" s="2" t="s">
        <v>14</v>
      </c>
      <c r="H58" s="2" t="s">
        <v>2</v>
      </c>
      <c r="I58" s="2" t="s">
        <v>10</v>
      </c>
      <c r="J58" s="24">
        <v>702.59999999999991</v>
      </c>
      <c r="L58" t="s">
        <v>167</v>
      </c>
      <c r="R58" s="2">
        <v>1157</v>
      </c>
      <c r="S58" s="24">
        <f t="shared" si="3"/>
        <v>694.19999999999993</v>
      </c>
    </row>
    <row r="59" spans="1:22" x14ac:dyDescent="0.2">
      <c r="A59" s="1" t="s">
        <v>240</v>
      </c>
      <c r="B59" s="2" t="s">
        <v>194</v>
      </c>
      <c r="C59" s="2" t="s">
        <v>26</v>
      </c>
      <c r="D59" s="2" t="s">
        <v>19</v>
      </c>
      <c r="G59" s="2" t="s">
        <v>1304</v>
      </c>
      <c r="H59" s="2" t="s">
        <v>2</v>
      </c>
      <c r="I59" s="2" t="s">
        <v>10</v>
      </c>
      <c r="J59" s="24">
        <v>739.19999999999993</v>
      </c>
      <c r="L59" t="s">
        <v>167</v>
      </c>
      <c r="R59" s="2">
        <v>1218</v>
      </c>
      <c r="S59" s="24">
        <f t="shared" si="3"/>
        <v>730.8</v>
      </c>
    </row>
    <row r="60" spans="1:22" s="45" customFormat="1" x14ac:dyDescent="0.2">
      <c r="A60" s="68" t="s">
        <v>241</v>
      </c>
      <c r="B60" s="69" t="s">
        <v>194</v>
      </c>
      <c r="C60" s="69" t="s">
        <v>26</v>
      </c>
      <c r="D60" s="69" t="s">
        <v>20</v>
      </c>
      <c r="G60" s="69" t="s">
        <v>12</v>
      </c>
      <c r="H60" s="69" t="s">
        <v>2</v>
      </c>
      <c r="I60" s="69" t="s">
        <v>10</v>
      </c>
      <c r="J60" s="48">
        <v>617.4</v>
      </c>
      <c r="L60" s="45" t="s">
        <v>167</v>
      </c>
      <c r="R60" s="69">
        <v>1015</v>
      </c>
      <c r="S60" s="48">
        <f t="shared" si="3"/>
        <v>609</v>
      </c>
      <c r="U60" s="24"/>
      <c r="V60" s="24"/>
    </row>
    <row r="61" spans="1:22" x14ac:dyDescent="0.2">
      <c r="A61" s="1" t="s">
        <v>242</v>
      </c>
      <c r="B61" s="2" t="s">
        <v>194</v>
      </c>
      <c r="C61" s="2" t="s">
        <v>26</v>
      </c>
      <c r="D61" s="2" t="s">
        <v>20</v>
      </c>
      <c r="G61" s="2">
        <v>2050</v>
      </c>
      <c r="H61" s="2" t="s">
        <v>2</v>
      </c>
      <c r="I61" s="2" t="s">
        <v>10</v>
      </c>
      <c r="J61" s="24">
        <v>589.19999999999993</v>
      </c>
      <c r="L61" t="s">
        <v>167</v>
      </c>
      <c r="R61" s="2">
        <v>968</v>
      </c>
      <c r="S61" s="24">
        <f t="shared" si="3"/>
        <v>580.79999999999995</v>
      </c>
    </row>
    <row r="62" spans="1:22" x14ac:dyDescent="0.2">
      <c r="A62" s="1" t="s">
        <v>243</v>
      </c>
      <c r="B62" s="2" t="s">
        <v>194</v>
      </c>
      <c r="C62" s="2" t="s">
        <v>26</v>
      </c>
      <c r="D62" s="2" t="s">
        <v>20</v>
      </c>
      <c r="G62" s="2" t="s">
        <v>13</v>
      </c>
      <c r="H62" s="2" t="s">
        <v>2</v>
      </c>
      <c r="I62" s="2" t="s">
        <v>10</v>
      </c>
      <c r="J62" s="24">
        <v>639.59999999999991</v>
      </c>
      <c r="L62" t="s">
        <v>167</v>
      </c>
      <c r="R62" s="2">
        <v>1052</v>
      </c>
      <c r="S62" s="24">
        <f t="shared" si="3"/>
        <v>631.19999999999993</v>
      </c>
    </row>
    <row r="63" spans="1:22" x14ac:dyDescent="0.2">
      <c r="A63" s="1" t="s">
        <v>244</v>
      </c>
      <c r="B63" s="2" t="s">
        <v>194</v>
      </c>
      <c r="C63" s="2" t="s">
        <v>26</v>
      </c>
      <c r="D63" s="2" t="s">
        <v>20</v>
      </c>
      <c r="G63" s="2">
        <v>2140</v>
      </c>
      <c r="H63" s="2" t="s">
        <v>2</v>
      </c>
      <c r="I63" s="2" t="s">
        <v>10</v>
      </c>
      <c r="J63" s="24">
        <v>613.79999999999995</v>
      </c>
      <c r="L63" t="s">
        <v>167</v>
      </c>
      <c r="R63" s="2">
        <v>1009</v>
      </c>
      <c r="S63" s="24">
        <f t="shared" ref="S63:S116" si="4">IF(I63="Standard", R63*0.7, IF(I63="Sur mesure", R63*0.6, "Valeur non reconnue"))</f>
        <v>605.4</v>
      </c>
    </row>
    <row r="64" spans="1:22" x14ac:dyDescent="0.2">
      <c r="A64" s="1" t="s">
        <v>245</v>
      </c>
      <c r="B64" s="2" t="s">
        <v>194</v>
      </c>
      <c r="C64" s="2" t="s">
        <v>26</v>
      </c>
      <c r="D64" s="2" t="s">
        <v>20</v>
      </c>
      <c r="G64" s="2" t="s">
        <v>14</v>
      </c>
      <c r="H64" s="2" t="s">
        <v>2</v>
      </c>
      <c r="I64" s="2" t="s">
        <v>10</v>
      </c>
      <c r="J64" s="24">
        <v>766.19999999999993</v>
      </c>
      <c r="L64" t="s">
        <v>167</v>
      </c>
      <c r="R64" s="2">
        <v>1263</v>
      </c>
      <c r="S64" s="24">
        <f t="shared" si="4"/>
        <v>757.8</v>
      </c>
    </row>
    <row r="65" spans="1:20" x14ac:dyDescent="0.2">
      <c r="A65" s="1" t="s">
        <v>246</v>
      </c>
      <c r="B65" s="2" t="s">
        <v>194</v>
      </c>
      <c r="C65" s="2" t="s">
        <v>26</v>
      </c>
      <c r="D65" s="2" t="s">
        <v>20</v>
      </c>
      <c r="G65" s="2" t="s">
        <v>1304</v>
      </c>
      <c r="H65" s="2" t="s">
        <v>2</v>
      </c>
      <c r="I65" s="2" t="s">
        <v>10</v>
      </c>
      <c r="J65" s="24">
        <v>879</v>
      </c>
      <c r="L65" t="s">
        <v>167</v>
      </c>
      <c r="R65" s="2">
        <v>1451</v>
      </c>
      <c r="S65" s="24">
        <f t="shared" si="4"/>
        <v>870.6</v>
      </c>
    </row>
    <row r="66" spans="1:20" x14ac:dyDescent="0.2">
      <c r="A66" s="1" t="s">
        <v>247</v>
      </c>
      <c r="B66" s="2" t="s">
        <v>194</v>
      </c>
      <c r="C66" s="2" t="s">
        <v>26</v>
      </c>
      <c r="D66" s="2" t="s">
        <v>23</v>
      </c>
      <c r="E66" s="2" t="s">
        <v>11</v>
      </c>
      <c r="F66" s="6"/>
      <c r="G66" s="2" t="s">
        <v>12</v>
      </c>
      <c r="H66" s="2" t="s">
        <v>9</v>
      </c>
      <c r="I66" s="2" t="s">
        <v>10</v>
      </c>
      <c r="J66" s="24">
        <v>995.99999999999989</v>
      </c>
      <c r="L66" t="s">
        <v>167</v>
      </c>
      <c r="R66" s="2">
        <v>1632</v>
      </c>
      <c r="S66" s="24">
        <f t="shared" si="4"/>
        <v>979.19999999999993</v>
      </c>
      <c r="T66" s="2" t="s">
        <v>1234</v>
      </c>
    </row>
    <row r="67" spans="1:20" x14ac:dyDescent="0.2">
      <c r="A67" s="1" t="s">
        <v>248</v>
      </c>
      <c r="B67" s="2" t="s">
        <v>194</v>
      </c>
      <c r="C67" s="2" t="s">
        <v>26</v>
      </c>
      <c r="D67" s="2" t="s">
        <v>23</v>
      </c>
      <c r="E67" s="2" t="s">
        <v>11</v>
      </c>
      <c r="F67" s="6"/>
      <c r="G67" s="2" t="s">
        <v>1313</v>
      </c>
      <c r="H67" s="2" t="s">
        <v>9</v>
      </c>
      <c r="I67" s="2" t="s">
        <v>10</v>
      </c>
      <c r="J67" s="24">
        <v>953.99999999999989</v>
      </c>
      <c r="L67" t="s">
        <v>167</v>
      </c>
      <c r="R67" s="2">
        <v>1562</v>
      </c>
      <c r="S67" s="24">
        <f t="shared" si="4"/>
        <v>937.19999999999993</v>
      </c>
      <c r="T67" s="2" t="s">
        <v>1234</v>
      </c>
    </row>
    <row r="68" spans="1:20" x14ac:dyDescent="0.2">
      <c r="A68" s="1" t="s">
        <v>249</v>
      </c>
      <c r="B68" s="2" t="s">
        <v>194</v>
      </c>
      <c r="C68" s="2" t="s">
        <v>26</v>
      </c>
      <c r="D68" s="2" t="s">
        <v>23</v>
      </c>
      <c r="E68" s="2" t="s">
        <v>11</v>
      </c>
      <c r="F68" s="6"/>
      <c r="G68" s="2" t="s">
        <v>13</v>
      </c>
      <c r="H68" s="2" t="s">
        <v>9</v>
      </c>
      <c r="I68" s="2" t="s">
        <v>10</v>
      </c>
      <c r="J68" s="24">
        <v>1024.2</v>
      </c>
      <c r="L68" t="s">
        <v>167</v>
      </c>
      <c r="R68" s="2">
        <v>1679</v>
      </c>
      <c r="S68" s="24">
        <f t="shared" si="4"/>
        <v>1007.4</v>
      </c>
      <c r="T68" s="2" t="s">
        <v>1234</v>
      </c>
    </row>
    <row r="69" spans="1:20" x14ac:dyDescent="0.2">
      <c r="A69" s="1" t="s">
        <v>250</v>
      </c>
      <c r="B69" s="2" t="s">
        <v>194</v>
      </c>
      <c r="C69" s="2" t="s">
        <v>26</v>
      </c>
      <c r="D69" s="2" t="s">
        <v>23</v>
      </c>
      <c r="E69" s="2" t="s">
        <v>11</v>
      </c>
      <c r="F69" s="6"/>
      <c r="G69" s="2" t="s">
        <v>1314</v>
      </c>
      <c r="H69" s="2" t="s">
        <v>9</v>
      </c>
      <c r="I69" s="2" t="s">
        <v>10</v>
      </c>
      <c r="J69" s="24">
        <v>980.39999999999986</v>
      </c>
      <c r="L69" t="s">
        <v>167</v>
      </c>
      <c r="R69" s="2">
        <v>1606</v>
      </c>
      <c r="S69" s="24">
        <f t="shared" si="4"/>
        <v>963.59999999999991</v>
      </c>
      <c r="T69" s="2" t="s">
        <v>1234</v>
      </c>
    </row>
    <row r="70" spans="1:20" x14ac:dyDescent="0.2">
      <c r="A70" s="1" t="s">
        <v>251</v>
      </c>
      <c r="B70" s="2" t="s">
        <v>194</v>
      </c>
      <c r="C70" s="2" t="s">
        <v>26</v>
      </c>
      <c r="D70" s="2" t="s">
        <v>23</v>
      </c>
      <c r="E70" s="2" t="s">
        <v>11</v>
      </c>
      <c r="F70" s="6"/>
      <c r="G70" s="2" t="s">
        <v>14</v>
      </c>
      <c r="H70" s="2" t="s">
        <v>9</v>
      </c>
      <c r="I70" s="2" t="s">
        <v>10</v>
      </c>
      <c r="J70" s="24">
        <v>1158.5999999999999</v>
      </c>
      <c r="L70" t="s">
        <v>167</v>
      </c>
      <c r="R70" s="2">
        <v>1903</v>
      </c>
      <c r="S70" s="24">
        <f t="shared" si="4"/>
        <v>1141.8</v>
      </c>
      <c r="T70" s="2" t="s">
        <v>1234</v>
      </c>
    </row>
    <row r="71" spans="1:20" x14ac:dyDescent="0.2">
      <c r="A71" s="1" t="s">
        <v>252</v>
      </c>
      <c r="B71" s="2" t="s">
        <v>194</v>
      </c>
      <c r="C71" s="2" t="s">
        <v>26</v>
      </c>
      <c r="D71" s="2" t="s">
        <v>23</v>
      </c>
      <c r="E71" s="2" t="s">
        <v>11</v>
      </c>
      <c r="F71" s="6"/>
      <c r="G71" s="2" t="s">
        <v>1304</v>
      </c>
      <c r="H71" s="2" t="s">
        <v>9</v>
      </c>
      <c r="I71" s="2" t="s">
        <v>10</v>
      </c>
      <c r="J71" s="24">
        <v>1209.5999999999999</v>
      </c>
      <c r="L71" t="s">
        <v>167</v>
      </c>
      <c r="R71" s="2">
        <v>1988</v>
      </c>
      <c r="S71" s="24">
        <f t="shared" si="4"/>
        <v>1192.8</v>
      </c>
      <c r="T71" s="2" t="s">
        <v>1234</v>
      </c>
    </row>
    <row r="72" spans="1:20" x14ac:dyDescent="0.2">
      <c r="A72" s="1" t="s">
        <v>253</v>
      </c>
      <c r="B72" s="2" t="s">
        <v>194</v>
      </c>
      <c r="C72" s="2" t="s">
        <v>26</v>
      </c>
      <c r="D72" s="2" t="s">
        <v>24</v>
      </c>
      <c r="E72" s="2" t="s">
        <v>1254</v>
      </c>
      <c r="F72" s="6"/>
      <c r="G72" s="2" t="s">
        <v>12</v>
      </c>
      <c r="H72" s="2" t="s">
        <v>9</v>
      </c>
      <c r="I72" s="2" t="s">
        <v>10</v>
      </c>
      <c r="J72" s="24">
        <v>1018.8</v>
      </c>
      <c r="L72" t="s">
        <v>167</v>
      </c>
      <c r="R72" s="2">
        <v>1670</v>
      </c>
      <c r="S72" s="24">
        <f t="shared" si="4"/>
        <v>1002</v>
      </c>
      <c r="T72" s="2" t="s">
        <v>1235</v>
      </c>
    </row>
    <row r="73" spans="1:20" x14ac:dyDescent="0.2">
      <c r="A73" s="1" t="s">
        <v>254</v>
      </c>
      <c r="B73" s="2" t="s">
        <v>194</v>
      </c>
      <c r="C73" s="2" t="s">
        <v>26</v>
      </c>
      <c r="D73" s="2" t="s">
        <v>24</v>
      </c>
      <c r="E73" s="2" t="s">
        <v>1254</v>
      </c>
      <c r="F73" s="6"/>
      <c r="G73" s="2" t="s">
        <v>1313</v>
      </c>
      <c r="H73" s="2" t="s">
        <v>9</v>
      </c>
      <c r="I73" s="2" t="s">
        <v>10</v>
      </c>
      <c r="J73" s="24">
        <v>972.59999999999991</v>
      </c>
      <c r="L73" t="s">
        <v>167</v>
      </c>
      <c r="R73" s="2">
        <v>1593</v>
      </c>
      <c r="S73" s="24">
        <f t="shared" si="4"/>
        <v>955.8</v>
      </c>
      <c r="T73" s="2" t="s">
        <v>1235</v>
      </c>
    </row>
    <row r="74" spans="1:20" x14ac:dyDescent="0.2">
      <c r="A74" s="1" t="s">
        <v>255</v>
      </c>
      <c r="B74" s="2" t="s">
        <v>194</v>
      </c>
      <c r="C74" s="2" t="s">
        <v>26</v>
      </c>
      <c r="D74" s="2" t="s">
        <v>24</v>
      </c>
      <c r="E74" s="2" t="s">
        <v>1254</v>
      </c>
      <c r="F74" s="6"/>
      <c r="G74" s="2" t="s">
        <v>13</v>
      </c>
      <c r="H74" s="2" t="s">
        <v>9</v>
      </c>
      <c r="I74" s="2" t="s">
        <v>10</v>
      </c>
      <c r="J74" s="24">
        <v>1045.8</v>
      </c>
      <c r="L74" t="s">
        <v>167</v>
      </c>
      <c r="R74" s="2">
        <v>1715</v>
      </c>
      <c r="S74" s="24">
        <f t="shared" si="4"/>
        <v>1029</v>
      </c>
      <c r="T74" s="2" t="s">
        <v>1235</v>
      </c>
    </row>
    <row r="75" spans="1:20" x14ac:dyDescent="0.2">
      <c r="A75" s="1" t="s">
        <v>256</v>
      </c>
      <c r="B75" s="2" t="s">
        <v>194</v>
      </c>
      <c r="C75" s="2" t="s">
        <v>26</v>
      </c>
      <c r="D75" s="2" t="s">
        <v>24</v>
      </c>
      <c r="E75" s="2" t="s">
        <v>1254</v>
      </c>
      <c r="F75" s="6"/>
      <c r="G75" s="2" t="s">
        <v>1314</v>
      </c>
      <c r="H75" s="2" t="s">
        <v>9</v>
      </c>
      <c r="I75" s="2" t="s">
        <v>10</v>
      </c>
      <c r="J75" s="24">
        <v>1001.9999999999999</v>
      </c>
      <c r="L75" t="s">
        <v>167</v>
      </c>
      <c r="R75" s="2">
        <v>1642</v>
      </c>
      <c r="S75" s="24">
        <f t="shared" si="4"/>
        <v>985.19999999999993</v>
      </c>
      <c r="T75" s="2" t="s">
        <v>1235</v>
      </c>
    </row>
    <row r="76" spans="1:20" x14ac:dyDescent="0.2">
      <c r="A76" s="1" t="s">
        <v>257</v>
      </c>
      <c r="B76" s="2" t="s">
        <v>194</v>
      </c>
      <c r="C76" s="2" t="s">
        <v>26</v>
      </c>
      <c r="D76" s="2" t="s">
        <v>24</v>
      </c>
      <c r="E76" s="2" t="s">
        <v>1254</v>
      </c>
      <c r="F76" s="6"/>
      <c r="G76" s="2" t="s">
        <v>14</v>
      </c>
      <c r="H76" s="2" t="s">
        <v>9</v>
      </c>
      <c r="I76" s="2" t="s">
        <v>10</v>
      </c>
      <c r="J76" s="24">
        <v>1228.8</v>
      </c>
      <c r="L76" t="s">
        <v>167</v>
      </c>
      <c r="R76" s="2">
        <v>2020</v>
      </c>
      <c r="S76" s="24">
        <f t="shared" si="4"/>
        <v>1212</v>
      </c>
      <c r="T76" s="2" t="s">
        <v>1235</v>
      </c>
    </row>
    <row r="77" spans="1:20" x14ac:dyDescent="0.2">
      <c r="A77" s="1" t="s">
        <v>258</v>
      </c>
      <c r="B77" s="2" t="s">
        <v>194</v>
      </c>
      <c r="C77" s="2" t="s">
        <v>26</v>
      </c>
      <c r="D77" s="2" t="s">
        <v>24</v>
      </c>
      <c r="E77" s="2" t="s">
        <v>1254</v>
      </c>
      <c r="F77" s="6"/>
      <c r="G77" s="2" t="s">
        <v>1304</v>
      </c>
      <c r="H77" s="2" t="s">
        <v>9</v>
      </c>
      <c r="I77" s="2" t="s">
        <v>10</v>
      </c>
      <c r="J77" s="24">
        <v>1281</v>
      </c>
      <c r="L77" t="s">
        <v>167</v>
      </c>
      <c r="R77" s="2">
        <v>2107</v>
      </c>
      <c r="S77" s="24">
        <f t="shared" si="4"/>
        <v>1264.2</v>
      </c>
      <c r="T77" s="2" t="s">
        <v>1235</v>
      </c>
    </row>
    <row r="78" spans="1:20" x14ac:dyDescent="0.2">
      <c r="A78" s="1" t="s">
        <v>259</v>
      </c>
      <c r="B78" s="2" t="s">
        <v>194</v>
      </c>
      <c r="C78" s="2" t="s">
        <v>26</v>
      </c>
      <c r="D78" s="2" t="s">
        <v>168</v>
      </c>
      <c r="E78" s="2" t="s">
        <v>1255</v>
      </c>
      <c r="F78" s="6"/>
      <c r="G78" s="2" t="s">
        <v>12</v>
      </c>
      <c r="H78" s="2" t="s">
        <v>9</v>
      </c>
      <c r="I78" s="2" t="s">
        <v>10</v>
      </c>
      <c r="J78" s="24">
        <v>1038</v>
      </c>
      <c r="K78" s="5" t="s">
        <v>22</v>
      </c>
      <c r="L78" t="s">
        <v>167</v>
      </c>
      <c r="R78" s="2">
        <v>1702</v>
      </c>
      <c r="S78" s="24">
        <f t="shared" si="4"/>
        <v>1021.1999999999999</v>
      </c>
      <c r="T78" s="2" t="s">
        <v>1236</v>
      </c>
    </row>
    <row r="79" spans="1:20" x14ac:dyDescent="0.2">
      <c r="A79" s="1" t="s">
        <v>260</v>
      </c>
      <c r="B79" s="2" t="s">
        <v>194</v>
      </c>
      <c r="C79" s="2" t="s">
        <v>26</v>
      </c>
      <c r="D79" s="2" t="s">
        <v>168</v>
      </c>
      <c r="E79" s="2" t="s">
        <v>1255</v>
      </c>
      <c r="F79" s="6"/>
      <c r="G79" s="2" t="s">
        <v>1313</v>
      </c>
      <c r="H79" s="2" t="s">
        <v>9</v>
      </c>
      <c r="I79" s="2" t="s">
        <v>10</v>
      </c>
      <c r="J79" s="24">
        <v>989.39999999999986</v>
      </c>
      <c r="K79" s="5" t="s">
        <v>22</v>
      </c>
      <c r="L79" t="s">
        <v>167</v>
      </c>
      <c r="R79" s="2">
        <v>1621</v>
      </c>
      <c r="S79" s="24">
        <f t="shared" si="4"/>
        <v>972.59999999999991</v>
      </c>
      <c r="T79" s="2" t="s">
        <v>1236</v>
      </c>
    </row>
    <row r="80" spans="1:20" x14ac:dyDescent="0.2">
      <c r="A80" s="1" t="s">
        <v>261</v>
      </c>
      <c r="B80" s="2" t="s">
        <v>194</v>
      </c>
      <c r="C80" s="2" t="s">
        <v>26</v>
      </c>
      <c r="D80" s="2" t="s">
        <v>168</v>
      </c>
      <c r="E80" s="2" t="s">
        <v>1255</v>
      </c>
      <c r="F80" s="6"/>
      <c r="G80" s="2" t="s">
        <v>13</v>
      </c>
      <c r="H80" s="2" t="s">
        <v>9</v>
      </c>
      <c r="I80" s="2" t="s">
        <v>10</v>
      </c>
      <c r="J80" s="24">
        <v>1067.3999999999999</v>
      </c>
      <c r="K80" s="5" t="s">
        <v>22</v>
      </c>
      <c r="L80" t="s">
        <v>167</v>
      </c>
      <c r="R80" s="2">
        <v>1751</v>
      </c>
      <c r="S80" s="24">
        <f t="shared" si="4"/>
        <v>1050.5999999999999</v>
      </c>
      <c r="T80" s="2" t="s">
        <v>1236</v>
      </c>
    </row>
    <row r="81" spans="1:20" x14ac:dyDescent="0.2">
      <c r="A81" s="1" t="s">
        <v>262</v>
      </c>
      <c r="B81" s="2" t="s">
        <v>194</v>
      </c>
      <c r="C81" s="2" t="s">
        <v>26</v>
      </c>
      <c r="D81" s="2" t="s">
        <v>168</v>
      </c>
      <c r="E81" s="2" t="s">
        <v>1255</v>
      </c>
      <c r="F81" s="6"/>
      <c r="G81" s="2" t="s">
        <v>1314</v>
      </c>
      <c r="H81" s="2" t="s">
        <v>9</v>
      </c>
      <c r="I81" s="2" t="s">
        <v>10</v>
      </c>
      <c r="J81" s="24">
        <v>1020.5999999999999</v>
      </c>
      <c r="K81" s="5" t="s">
        <v>22</v>
      </c>
      <c r="L81" t="s">
        <v>167</v>
      </c>
      <c r="R81" s="2">
        <v>1673</v>
      </c>
      <c r="S81" s="24">
        <f t="shared" si="4"/>
        <v>1003.8</v>
      </c>
      <c r="T81" s="2" t="s">
        <v>1236</v>
      </c>
    </row>
    <row r="82" spans="1:20" x14ac:dyDescent="0.2">
      <c r="A82" s="1" t="s">
        <v>263</v>
      </c>
      <c r="B82" s="2" t="s">
        <v>194</v>
      </c>
      <c r="C82" s="2" t="s">
        <v>26</v>
      </c>
      <c r="D82" s="2" t="s">
        <v>168</v>
      </c>
      <c r="E82" s="2" t="s">
        <v>1255</v>
      </c>
      <c r="F82" s="6"/>
      <c r="G82" s="2" t="s">
        <v>14</v>
      </c>
      <c r="H82" s="2" t="s">
        <v>9</v>
      </c>
      <c r="I82" s="2" t="s">
        <v>10</v>
      </c>
      <c r="J82" s="24">
        <v>1348.1999999999998</v>
      </c>
      <c r="K82" s="5" t="s">
        <v>22</v>
      </c>
      <c r="L82" t="s">
        <v>167</v>
      </c>
      <c r="R82" s="2">
        <v>2219</v>
      </c>
      <c r="S82" s="24">
        <f t="shared" si="4"/>
        <v>1331.3999999999999</v>
      </c>
      <c r="T82" s="2" t="s">
        <v>1236</v>
      </c>
    </row>
    <row r="83" spans="1:20" x14ac:dyDescent="0.2">
      <c r="A83" s="1" t="s">
        <v>264</v>
      </c>
      <c r="B83" s="2" t="s">
        <v>194</v>
      </c>
      <c r="C83" s="2" t="s">
        <v>26</v>
      </c>
      <c r="D83" s="2" t="s">
        <v>168</v>
      </c>
      <c r="E83" s="2" t="s">
        <v>1255</v>
      </c>
      <c r="F83" s="6"/>
      <c r="G83" s="2" t="s">
        <v>1304</v>
      </c>
      <c r="H83" s="2" t="s">
        <v>9</v>
      </c>
      <c r="I83" s="2" t="s">
        <v>10</v>
      </c>
      <c r="J83" s="24">
        <v>1416.6</v>
      </c>
      <c r="K83" s="5" t="s">
        <v>22</v>
      </c>
      <c r="L83" t="s">
        <v>167</v>
      </c>
      <c r="R83" s="2">
        <v>2333</v>
      </c>
      <c r="S83" s="24">
        <f t="shared" si="4"/>
        <v>1399.8</v>
      </c>
      <c r="T83" s="2" t="s">
        <v>1236</v>
      </c>
    </row>
    <row r="84" spans="1:20" x14ac:dyDescent="0.2">
      <c r="A84" s="1" t="s">
        <v>265</v>
      </c>
      <c r="B84" s="2" t="s">
        <v>194</v>
      </c>
      <c r="C84" s="2" t="s">
        <v>26</v>
      </c>
      <c r="D84" s="2" t="s">
        <v>168</v>
      </c>
      <c r="E84" s="2" t="s">
        <v>1260</v>
      </c>
      <c r="F84" s="6"/>
      <c r="G84" s="2" t="s">
        <v>12</v>
      </c>
      <c r="H84" s="2" t="s">
        <v>9</v>
      </c>
      <c r="I84" s="2" t="s">
        <v>10</v>
      </c>
      <c r="J84" s="24">
        <v>1434</v>
      </c>
      <c r="K84" s="5" t="s">
        <v>22</v>
      </c>
      <c r="L84" t="s">
        <v>167</v>
      </c>
      <c r="R84" s="2">
        <v>2362</v>
      </c>
      <c r="S84" s="24">
        <f t="shared" si="4"/>
        <v>1417.2</v>
      </c>
      <c r="T84" s="2" t="s">
        <v>1237</v>
      </c>
    </row>
    <row r="85" spans="1:20" x14ac:dyDescent="0.2">
      <c r="A85" s="1" t="s">
        <v>266</v>
      </c>
      <c r="B85" s="2" t="s">
        <v>194</v>
      </c>
      <c r="C85" s="2" t="s">
        <v>26</v>
      </c>
      <c r="D85" s="2" t="s">
        <v>168</v>
      </c>
      <c r="E85" s="2" t="s">
        <v>1260</v>
      </c>
      <c r="F85" s="6"/>
      <c r="G85" s="2" t="s">
        <v>1313</v>
      </c>
      <c r="H85" s="2" t="s">
        <v>9</v>
      </c>
      <c r="I85" s="2" t="s">
        <v>10</v>
      </c>
      <c r="J85" s="24">
        <v>1434</v>
      </c>
      <c r="K85" s="5" t="s">
        <v>22</v>
      </c>
      <c r="L85" t="s">
        <v>167</v>
      </c>
      <c r="R85" s="2">
        <v>2362</v>
      </c>
      <c r="S85" s="24">
        <f t="shared" si="4"/>
        <v>1417.2</v>
      </c>
      <c r="T85" s="2" t="s">
        <v>1237</v>
      </c>
    </row>
    <row r="86" spans="1:20" x14ac:dyDescent="0.2">
      <c r="A86" s="1" t="s">
        <v>267</v>
      </c>
      <c r="B86" s="2" t="s">
        <v>194</v>
      </c>
      <c r="C86" s="2" t="s">
        <v>26</v>
      </c>
      <c r="D86" s="2" t="s">
        <v>168</v>
      </c>
      <c r="E86" s="2" t="s">
        <v>1260</v>
      </c>
      <c r="F86" s="6"/>
      <c r="G86" s="2" t="s">
        <v>13</v>
      </c>
      <c r="H86" s="2" t="s">
        <v>9</v>
      </c>
      <c r="I86" s="2" t="s">
        <v>10</v>
      </c>
      <c r="J86" s="24">
        <v>1485</v>
      </c>
      <c r="K86" s="5" t="s">
        <v>22</v>
      </c>
      <c r="L86" t="s">
        <v>167</v>
      </c>
      <c r="R86" s="2">
        <v>2447</v>
      </c>
      <c r="S86" s="24">
        <f t="shared" si="4"/>
        <v>1468.2</v>
      </c>
      <c r="T86" s="2" t="s">
        <v>1237</v>
      </c>
    </row>
    <row r="87" spans="1:20" x14ac:dyDescent="0.2">
      <c r="A87" s="1" t="s">
        <v>268</v>
      </c>
      <c r="B87" s="2" t="s">
        <v>194</v>
      </c>
      <c r="C87" s="2" t="s">
        <v>26</v>
      </c>
      <c r="D87" s="2" t="s">
        <v>168</v>
      </c>
      <c r="E87" s="2" t="s">
        <v>1260</v>
      </c>
      <c r="F87" s="6"/>
      <c r="G87" s="2" t="s">
        <v>1314</v>
      </c>
      <c r="H87" s="2" t="s">
        <v>9</v>
      </c>
      <c r="I87" s="2" t="s">
        <v>10</v>
      </c>
      <c r="J87" s="24">
        <v>1485</v>
      </c>
      <c r="K87" s="5" t="s">
        <v>22</v>
      </c>
      <c r="L87" t="s">
        <v>167</v>
      </c>
      <c r="R87" s="2">
        <v>2447</v>
      </c>
      <c r="S87" s="24">
        <f t="shared" si="4"/>
        <v>1468.2</v>
      </c>
      <c r="T87" s="2" t="s">
        <v>1237</v>
      </c>
    </row>
    <row r="88" spans="1:20" x14ac:dyDescent="0.2">
      <c r="A88" s="1" t="s">
        <v>269</v>
      </c>
      <c r="B88" s="2" t="s">
        <v>194</v>
      </c>
      <c r="C88" s="2" t="s">
        <v>26</v>
      </c>
      <c r="D88" s="2" t="s">
        <v>168</v>
      </c>
      <c r="E88" s="2" t="s">
        <v>1260</v>
      </c>
      <c r="F88" s="6"/>
      <c r="G88" s="2" t="s">
        <v>14</v>
      </c>
      <c r="H88" s="2" t="s">
        <v>9</v>
      </c>
      <c r="I88" s="2" t="s">
        <v>10</v>
      </c>
      <c r="J88" s="24">
        <v>1384.8</v>
      </c>
      <c r="K88" s="5" t="s">
        <v>22</v>
      </c>
      <c r="L88" t="s">
        <v>167</v>
      </c>
      <c r="R88" s="2">
        <v>2280</v>
      </c>
      <c r="S88" s="24">
        <f t="shared" si="4"/>
        <v>1368</v>
      </c>
      <c r="T88" s="2" t="s">
        <v>1237</v>
      </c>
    </row>
    <row r="89" spans="1:20" x14ac:dyDescent="0.2">
      <c r="A89" s="1" t="s">
        <v>270</v>
      </c>
      <c r="B89" s="2" t="s">
        <v>194</v>
      </c>
      <c r="C89" s="2" t="s">
        <v>26</v>
      </c>
      <c r="D89" s="2" t="s">
        <v>168</v>
      </c>
      <c r="E89" s="2" t="s">
        <v>1260</v>
      </c>
      <c r="F89" s="6"/>
      <c r="G89" s="2" t="s">
        <v>1304</v>
      </c>
      <c r="H89" s="2" t="s">
        <v>9</v>
      </c>
      <c r="I89" s="2" t="s">
        <v>10</v>
      </c>
      <c r="J89" s="24">
        <v>1581</v>
      </c>
      <c r="K89" s="5" t="s">
        <v>22</v>
      </c>
      <c r="L89" t="s">
        <v>167</v>
      </c>
      <c r="R89" s="2">
        <v>2607</v>
      </c>
      <c r="S89" s="24">
        <f t="shared" si="4"/>
        <v>1564.2</v>
      </c>
      <c r="T89" s="2" t="s">
        <v>1237</v>
      </c>
    </row>
    <row r="90" spans="1:20" x14ac:dyDescent="0.2">
      <c r="A90" s="1" t="s">
        <v>271</v>
      </c>
      <c r="B90" s="2" t="s">
        <v>194</v>
      </c>
      <c r="C90" s="2" t="s">
        <v>26</v>
      </c>
      <c r="D90" s="2" t="s">
        <v>169</v>
      </c>
      <c r="E90" s="2" t="s">
        <v>1257</v>
      </c>
      <c r="F90" s="6"/>
      <c r="G90" s="2" t="s">
        <v>12</v>
      </c>
      <c r="H90" s="2" t="s">
        <v>9</v>
      </c>
      <c r="I90" s="2" t="s">
        <v>10</v>
      </c>
      <c r="J90" s="24">
        <v>1060.8</v>
      </c>
      <c r="K90" s="5" t="s">
        <v>22</v>
      </c>
      <c r="L90" t="s">
        <v>167</v>
      </c>
      <c r="R90" s="2">
        <v>1740</v>
      </c>
      <c r="S90" s="24">
        <f t="shared" si="4"/>
        <v>1044</v>
      </c>
      <c r="T90" s="2" t="s">
        <v>1236</v>
      </c>
    </row>
    <row r="91" spans="1:20" x14ac:dyDescent="0.2">
      <c r="A91" s="1" t="s">
        <v>272</v>
      </c>
      <c r="B91" s="2" t="s">
        <v>194</v>
      </c>
      <c r="C91" s="2" t="s">
        <v>26</v>
      </c>
      <c r="D91" s="2" t="s">
        <v>169</v>
      </c>
      <c r="E91" s="2" t="s">
        <v>1257</v>
      </c>
      <c r="F91" s="6"/>
      <c r="G91" s="2" t="s">
        <v>1313</v>
      </c>
      <c r="H91" s="2" t="s">
        <v>9</v>
      </c>
      <c r="I91" s="2" t="s">
        <v>10</v>
      </c>
      <c r="J91" s="24">
        <v>1024.2</v>
      </c>
      <c r="K91" s="5" t="s">
        <v>22</v>
      </c>
      <c r="L91" t="s">
        <v>167</v>
      </c>
      <c r="R91" s="2">
        <v>1679</v>
      </c>
      <c r="S91" s="24">
        <f t="shared" si="4"/>
        <v>1007.4</v>
      </c>
      <c r="T91" s="2" t="s">
        <v>1236</v>
      </c>
    </row>
    <row r="92" spans="1:20" x14ac:dyDescent="0.2">
      <c r="A92" s="1" t="s">
        <v>273</v>
      </c>
      <c r="B92" s="2" t="s">
        <v>194</v>
      </c>
      <c r="C92" s="2" t="s">
        <v>26</v>
      </c>
      <c r="D92" s="2" t="s">
        <v>169</v>
      </c>
      <c r="E92" s="2" t="s">
        <v>1257</v>
      </c>
      <c r="F92" s="6"/>
      <c r="G92" s="2" t="s">
        <v>13</v>
      </c>
      <c r="H92" s="2" t="s">
        <v>9</v>
      </c>
      <c r="I92" s="2" t="s">
        <v>10</v>
      </c>
      <c r="J92" s="24">
        <v>1093.1999999999998</v>
      </c>
      <c r="K92" s="5" t="s">
        <v>22</v>
      </c>
      <c r="L92" t="s">
        <v>167</v>
      </c>
      <c r="R92" s="2">
        <v>1794</v>
      </c>
      <c r="S92" s="24">
        <f t="shared" si="4"/>
        <v>1076.3999999999999</v>
      </c>
      <c r="T92" s="2" t="s">
        <v>1236</v>
      </c>
    </row>
    <row r="93" spans="1:20" x14ac:dyDescent="0.2">
      <c r="A93" s="1" t="s">
        <v>274</v>
      </c>
      <c r="B93" s="2" t="s">
        <v>194</v>
      </c>
      <c r="C93" s="2" t="s">
        <v>26</v>
      </c>
      <c r="D93" s="2" t="s">
        <v>169</v>
      </c>
      <c r="E93" s="2" t="s">
        <v>1257</v>
      </c>
      <c r="F93" s="6"/>
      <c r="G93" s="2" t="s">
        <v>1314</v>
      </c>
      <c r="H93" s="2" t="s">
        <v>9</v>
      </c>
      <c r="I93" s="2" t="s">
        <v>10</v>
      </c>
      <c r="J93" s="24">
        <v>1055.3999999999999</v>
      </c>
      <c r="K93" s="5" t="s">
        <v>22</v>
      </c>
      <c r="L93" t="s">
        <v>167</v>
      </c>
      <c r="R93" s="2">
        <v>1731</v>
      </c>
      <c r="S93" s="24">
        <f t="shared" si="4"/>
        <v>1038.5999999999999</v>
      </c>
      <c r="T93" s="2" t="s">
        <v>1236</v>
      </c>
    </row>
    <row r="94" spans="1:20" x14ac:dyDescent="0.2">
      <c r="A94" s="1" t="s">
        <v>275</v>
      </c>
      <c r="B94" s="2" t="s">
        <v>194</v>
      </c>
      <c r="C94" s="2" t="s">
        <v>26</v>
      </c>
      <c r="D94" s="2" t="s">
        <v>169</v>
      </c>
      <c r="E94" s="2" t="s">
        <v>1257</v>
      </c>
      <c r="F94" s="6"/>
      <c r="G94" s="2" t="s">
        <v>14</v>
      </c>
      <c r="H94" s="2" t="s">
        <v>9</v>
      </c>
      <c r="I94" s="2" t="s">
        <v>10</v>
      </c>
      <c r="J94" s="24">
        <v>1348.1999999999998</v>
      </c>
      <c r="K94" s="5" t="s">
        <v>22</v>
      </c>
      <c r="L94" t="s">
        <v>167</v>
      </c>
      <c r="R94" s="2">
        <v>2219</v>
      </c>
      <c r="S94" s="24">
        <f t="shared" si="4"/>
        <v>1331.3999999999999</v>
      </c>
      <c r="T94" s="2" t="s">
        <v>1236</v>
      </c>
    </row>
    <row r="95" spans="1:20" x14ac:dyDescent="0.2">
      <c r="A95" s="1" t="s">
        <v>276</v>
      </c>
      <c r="B95" s="2" t="s">
        <v>194</v>
      </c>
      <c r="C95" s="2" t="s">
        <v>26</v>
      </c>
      <c r="D95" s="2" t="s">
        <v>169</v>
      </c>
      <c r="E95" s="2" t="s">
        <v>1257</v>
      </c>
      <c r="F95" s="6"/>
      <c r="G95" s="2" t="s">
        <v>1304</v>
      </c>
      <c r="H95" s="2" t="s">
        <v>9</v>
      </c>
      <c r="I95" s="2" t="s">
        <v>10</v>
      </c>
      <c r="J95" s="24">
        <v>1416.6</v>
      </c>
      <c r="K95" s="5" t="s">
        <v>22</v>
      </c>
      <c r="L95" t="s">
        <v>167</v>
      </c>
      <c r="R95" s="2">
        <v>2333</v>
      </c>
      <c r="S95" s="24">
        <f t="shared" si="4"/>
        <v>1399.8</v>
      </c>
      <c r="T95" s="2" t="s">
        <v>1236</v>
      </c>
    </row>
    <row r="96" spans="1:20" x14ac:dyDescent="0.2">
      <c r="A96" s="1" t="s">
        <v>277</v>
      </c>
      <c r="B96" s="2" t="s">
        <v>194</v>
      </c>
      <c r="C96" s="2" t="s">
        <v>26</v>
      </c>
      <c r="D96" s="2" t="s">
        <v>169</v>
      </c>
      <c r="E96" s="2" t="s">
        <v>1260</v>
      </c>
      <c r="F96" s="6"/>
      <c r="G96" s="2" t="s">
        <v>12</v>
      </c>
      <c r="H96" s="2" t="s">
        <v>9</v>
      </c>
      <c r="I96" s="2" t="s">
        <v>10</v>
      </c>
      <c r="J96" s="24">
        <v>1434</v>
      </c>
      <c r="K96" s="5" t="s">
        <v>22</v>
      </c>
      <c r="L96" t="s">
        <v>167</v>
      </c>
      <c r="R96" s="2">
        <v>2362</v>
      </c>
      <c r="S96" s="24">
        <f t="shared" si="4"/>
        <v>1417.2</v>
      </c>
      <c r="T96" s="2" t="s">
        <v>1237</v>
      </c>
    </row>
    <row r="97" spans="1:20" x14ac:dyDescent="0.2">
      <c r="A97" s="1" t="s">
        <v>278</v>
      </c>
      <c r="B97" s="2" t="s">
        <v>194</v>
      </c>
      <c r="C97" s="2" t="s">
        <v>26</v>
      </c>
      <c r="D97" s="2" t="s">
        <v>169</v>
      </c>
      <c r="E97" s="2" t="s">
        <v>1260</v>
      </c>
      <c r="F97" s="6"/>
      <c r="G97" s="2" t="s">
        <v>1313</v>
      </c>
      <c r="H97" s="2" t="s">
        <v>9</v>
      </c>
      <c r="I97" s="2" t="s">
        <v>10</v>
      </c>
      <c r="J97" s="24">
        <v>1434</v>
      </c>
      <c r="K97" s="5" t="s">
        <v>22</v>
      </c>
      <c r="L97" t="s">
        <v>167</v>
      </c>
      <c r="R97" s="2">
        <v>2362</v>
      </c>
      <c r="S97" s="24">
        <f t="shared" si="4"/>
        <v>1417.2</v>
      </c>
      <c r="T97" s="2" t="s">
        <v>1237</v>
      </c>
    </row>
    <row r="98" spans="1:20" x14ac:dyDescent="0.2">
      <c r="A98" s="1" t="s">
        <v>279</v>
      </c>
      <c r="B98" s="2" t="s">
        <v>194</v>
      </c>
      <c r="C98" s="2" t="s">
        <v>26</v>
      </c>
      <c r="D98" s="2" t="s">
        <v>169</v>
      </c>
      <c r="E98" s="2" t="s">
        <v>1260</v>
      </c>
      <c r="F98" s="6"/>
      <c r="G98" s="2" t="s">
        <v>13</v>
      </c>
      <c r="H98" s="2" t="s">
        <v>9</v>
      </c>
      <c r="I98" s="2" t="s">
        <v>10</v>
      </c>
      <c r="J98" s="24">
        <v>1485</v>
      </c>
      <c r="K98" s="5" t="s">
        <v>22</v>
      </c>
      <c r="L98" t="s">
        <v>167</v>
      </c>
      <c r="R98" s="2">
        <v>2447</v>
      </c>
      <c r="S98" s="24">
        <f t="shared" si="4"/>
        <v>1468.2</v>
      </c>
      <c r="T98" s="2" t="s">
        <v>1237</v>
      </c>
    </row>
    <row r="99" spans="1:20" x14ac:dyDescent="0.2">
      <c r="A99" s="1" t="s">
        <v>280</v>
      </c>
      <c r="B99" s="2" t="s">
        <v>194</v>
      </c>
      <c r="C99" s="2" t="s">
        <v>26</v>
      </c>
      <c r="D99" s="2" t="s">
        <v>169</v>
      </c>
      <c r="E99" s="2" t="s">
        <v>1260</v>
      </c>
      <c r="F99" s="6"/>
      <c r="G99" s="2" t="s">
        <v>1314</v>
      </c>
      <c r="H99" s="2" t="s">
        <v>9</v>
      </c>
      <c r="I99" s="2" t="s">
        <v>10</v>
      </c>
      <c r="J99" s="24">
        <v>1485</v>
      </c>
      <c r="K99" s="5" t="s">
        <v>22</v>
      </c>
      <c r="L99" t="s">
        <v>167</v>
      </c>
      <c r="R99" s="2">
        <v>2447</v>
      </c>
      <c r="S99" s="24">
        <f t="shared" si="4"/>
        <v>1468.2</v>
      </c>
      <c r="T99" s="2" t="s">
        <v>1237</v>
      </c>
    </row>
    <row r="100" spans="1:20" x14ac:dyDescent="0.2">
      <c r="A100" s="1" t="s">
        <v>281</v>
      </c>
      <c r="B100" s="2" t="s">
        <v>194</v>
      </c>
      <c r="C100" s="2" t="s">
        <v>26</v>
      </c>
      <c r="D100" s="2" t="s">
        <v>169</v>
      </c>
      <c r="E100" s="2" t="s">
        <v>1260</v>
      </c>
      <c r="F100" s="6"/>
      <c r="G100" s="2" t="s">
        <v>14</v>
      </c>
      <c r="H100" s="2" t="s">
        <v>9</v>
      </c>
      <c r="I100" s="2" t="s">
        <v>10</v>
      </c>
      <c r="J100" s="24">
        <v>1499.3999999999999</v>
      </c>
      <c r="K100" s="5" t="s">
        <v>22</v>
      </c>
      <c r="L100" t="s">
        <v>167</v>
      </c>
      <c r="R100" s="2">
        <v>2471</v>
      </c>
      <c r="S100" s="24">
        <f t="shared" si="4"/>
        <v>1482.6</v>
      </c>
      <c r="T100" s="2" t="s">
        <v>1237</v>
      </c>
    </row>
    <row r="101" spans="1:20" x14ac:dyDescent="0.2">
      <c r="A101" s="1" t="s">
        <v>282</v>
      </c>
      <c r="B101" s="2" t="s">
        <v>194</v>
      </c>
      <c r="C101" s="2" t="s">
        <v>26</v>
      </c>
      <c r="D101" s="2" t="s">
        <v>169</v>
      </c>
      <c r="E101" s="2" t="s">
        <v>1260</v>
      </c>
      <c r="F101" s="6"/>
      <c r="G101" s="2" t="s">
        <v>1304</v>
      </c>
      <c r="H101" s="2" t="s">
        <v>9</v>
      </c>
      <c r="I101" s="2" t="s">
        <v>10</v>
      </c>
      <c r="J101" s="24">
        <v>1581</v>
      </c>
      <c r="K101" s="5" t="s">
        <v>22</v>
      </c>
      <c r="L101" t="s">
        <v>167</v>
      </c>
      <c r="R101" s="2">
        <v>2607</v>
      </c>
      <c r="S101" s="24">
        <f t="shared" si="4"/>
        <v>1564.2</v>
      </c>
      <c r="T101" s="2" t="s">
        <v>1237</v>
      </c>
    </row>
    <row r="102" spans="1:20" x14ac:dyDescent="0.2">
      <c r="A102" s="1" t="s">
        <v>283</v>
      </c>
      <c r="B102" s="2" t="s">
        <v>194</v>
      </c>
      <c r="C102" s="2" t="s">
        <v>26</v>
      </c>
      <c r="D102" s="2" t="s">
        <v>170</v>
      </c>
      <c r="E102" s="2" t="s">
        <v>1259</v>
      </c>
      <c r="F102" s="6"/>
      <c r="G102" s="2" t="s">
        <v>12</v>
      </c>
      <c r="H102" s="2" t="s">
        <v>9</v>
      </c>
      <c r="I102" s="2" t="s">
        <v>10</v>
      </c>
      <c r="J102" s="24">
        <v>1107</v>
      </c>
      <c r="K102" s="5" t="s">
        <v>22</v>
      </c>
      <c r="L102" t="s">
        <v>167</v>
      </c>
      <c r="R102" s="2">
        <v>1817</v>
      </c>
      <c r="S102" s="24">
        <f t="shared" si="4"/>
        <v>1090.2</v>
      </c>
      <c r="T102" s="2" t="s">
        <v>1236</v>
      </c>
    </row>
    <row r="103" spans="1:20" x14ac:dyDescent="0.2">
      <c r="A103" s="1" t="s">
        <v>284</v>
      </c>
      <c r="B103" s="2" t="s">
        <v>194</v>
      </c>
      <c r="C103" s="2" t="s">
        <v>26</v>
      </c>
      <c r="D103" s="2" t="s">
        <v>170</v>
      </c>
      <c r="E103" s="2" t="s">
        <v>1259</v>
      </c>
      <c r="F103" s="6"/>
      <c r="G103" s="2" t="s">
        <v>1313</v>
      </c>
      <c r="H103" s="2" t="s">
        <v>9</v>
      </c>
      <c r="I103" s="2" t="s">
        <v>10</v>
      </c>
      <c r="J103" s="24">
        <v>1063.8</v>
      </c>
      <c r="K103" s="5" t="s">
        <v>22</v>
      </c>
      <c r="L103" t="s">
        <v>167</v>
      </c>
      <c r="R103" s="2">
        <v>1745</v>
      </c>
      <c r="S103" s="24">
        <f t="shared" si="4"/>
        <v>1047</v>
      </c>
      <c r="T103" s="2" t="s">
        <v>1236</v>
      </c>
    </row>
    <row r="104" spans="1:20" x14ac:dyDescent="0.2">
      <c r="A104" s="1" t="s">
        <v>285</v>
      </c>
      <c r="B104" s="2" t="s">
        <v>194</v>
      </c>
      <c r="C104" s="2" t="s">
        <v>26</v>
      </c>
      <c r="D104" s="2" t="s">
        <v>170</v>
      </c>
      <c r="E104" s="2" t="s">
        <v>1259</v>
      </c>
      <c r="F104" s="6"/>
      <c r="G104" s="2" t="s">
        <v>13</v>
      </c>
      <c r="H104" s="2" t="s">
        <v>9</v>
      </c>
      <c r="I104" s="2" t="s">
        <v>10</v>
      </c>
      <c r="J104" s="24">
        <v>1138.1999999999998</v>
      </c>
      <c r="K104" s="5" t="s">
        <v>22</v>
      </c>
      <c r="L104" t="s">
        <v>167</v>
      </c>
      <c r="R104" s="2">
        <v>1869</v>
      </c>
      <c r="S104" s="24">
        <f t="shared" si="4"/>
        <v>1121.3999999999999</v>
      </c>
      <c r="T104" s="2" t="s">
        <v>1236</v>
      </c>
    </row>
    <row r="105" spans="1:20" x14ac:dyDescent="0.2">
      <c r="A105" s="1" t="s">
        <v>286</v>
      </c>
      <c r="B105" s="2" t="s">
        <v>194</v>
      </c>
      <c r="C105" s="2" t="s">
        <v>26</v>
      </c>
      <c r="D105" s="2" t="s">
        <v>170</v>
      </c>
      <c r="E105" s="2" t="s">
        <v>1259</v>
      </c>
      <c r="F105" s="6"/>
      <c r="G105" s="2" t="s">
        <v>1314</v>
      </c>
      <c r="H105" s="2" t="s">
        <v>9</v>
      </c>
      <c r="I105" s="2" t="s">
        <v>10</v>
      </c>
      <c r="J105" s="24">
        <v>1098.5999999999999</v>
      </c>
      <c r="K105" s="5" t="s">
        <v>22</v>
      </c>
      <c r="L105" t="s">
        <v>167</v>
      </c>
      <c r="R105" s="2">
        <v>1803</v>
      </c>
      <c r="S105" s="24">
        <f t="shared" si="4"/>
        <v>1081.8</v>
      </c>
      <c r="T105" s="2" t="s">
        <v>1236</v>
      </c>
    </row>
    <row r="106" spans="1:20" x14ac:dyDescent="0.2">
      <c r="A106" s="1" t="s">
        <v>287</v>
      </c>
      <c r="B106" s="2" t="s">
        <v>194</v>
      </c>
      <c r="C106" s="2" t="s">
        <v>26</v>
      </c>
      <c r="D106" s="2" t="s">
        <v>170</v>
      </c>
      <c r="E106" s="2" t="s">
        <v>1259</v>
      </c>
      <c r="F106" s="6"/>
      <c r="G106" s="2" t="s">
        <v>14</v>
      </c>
      <c r="H106" s="2" t="s">
        <v>9</v>
      </c>
      <c r="I106" s="2" t="s">
        <v>10</v>
      </c>
      <c r="J106" s="24">
        <v>1348.1999999999998</v>
      </c>
      <c r="K106" s="5" t="s">
        <v>22</v>
      </c>
      <c r="L106" t="s">
        <v>167</v>
      </c>
      <c r="R106" s="2">
        <v>2219</v>
      </c>
      <c r="S106" s="24">
        <f t="shared" si="4"/>
        <v>1331.3999999999999</v>
      </c>
      <c r="T106" s="2" t="s">
        <v>1236</v>
      </c>
    </row>
    <row r="107" spans="1:20" x14ac:dyDescent="0.2">
      <c r="A107" s="1" t="s">
        <v>288</v>
      </c>
      <c r="B107" s="2" t="s">
        <v>194</v>
      </c>
      <c r="C107" s="2" t="s">
        <v>26</v>
      </c>
      <c r="D107" s="2" t="s">
        <v>170</v>
      </c>
      <c r="E107" s="2" t="s">
        <v>1259</v>
      </c>
      <c r="F107" s="6"/>
      <c r="G107" s="2" t="s">
        <v>1304</v>
      </c>
      <c r="H107" s="2" t="s">
        <v>9</v>
      </c>
      <c r="I107" s="2" t="s">
        <v>10</v>
      </c>
      <c r="J107" s="24">
        <v>1416.6</v>
      </c>
      <c r="K107" s="5" t="s">
        <v>22</v>
      </c>
      <c r="L107" t="s">
        <v>167</v>
      </c>
      <c r="R107" s="2">
        <v>2333</v>
      </c>
      <c r="S107" s="24">
        <f t="shared" si="4"/>
        <v>1399.8</v>
      </c>
      <c r="T107" s="2" t="s">
        <v>1236</v>
      </c>
    </row>
    <row r="108" spans="1:20" x14ac:dyDescent="0.2">
      <c r="A108" s="1" t="s">
        <v>289</v>
      </c>
      <c r="B108" s="2" t="s">
        <v>194</v>
      </c>
      <c r="C108" s="2" t="s">
        <v>26</v>
      </c>
      <c r="D108" s="2" t="s">
        <v>170</v>
      </c>
      <c r="E108" s="2" t="s">
        <v>1260</v>
      </c>
      <c r="F108" s="6"/>
      <c r="G108" s="2" t="s">
        <v>12</v>
      </c>
      <c r="H108" s="2" t="s">
        <v>9</v>
      </c>
      <c r="I108" s="2" t="s">
        <v>10</v>
      </c>
      <c r="J108" s="24">
        <v>1434</v>
      </c>
      <c r="K108" s="5" t="s">
        <v>22</v>
      </c>
      <c r="L108" t="s">
        <v>167</v>
      </c>
      <c r="R108" s="2">
        <v>2362</v>
      </c>
      <c r="S108" s="24">
        <f t="shared" si="4"/>
        <v>1417.2</v>
      </c>
      <c r="T108" s="2" t="s">
        <v>1237</v>
      </c>
    </row>
    <row r="109" spans="1:20" x14ac:dyDescent="0.2">
      <c r="A109" s="1" t="s">
        <v>290</v>
      </c>
      <c r="B109" s="2" t="s">
        <v>194</v>
      </c>
      <c r="C109" s="2" t="s">
        <v>26</v>
      </c>
      <c r="D109" s="2" t="s">
        <v>170</v>
      </c>
      <c r="E109" s="2" t="s">
        <v>1260</v>
      </c>
      <c r="F109" s="6"/>
      <c r="G109" s="2" t="s">
        <v>1313</v>
      </c>
      <c r="H109" s="2" t="s">
        <v>9</v>
      </c>
      <c r="I109" s="2" t="s">
        <v>10</v>
      </c>
      <c r="J109" s="24">
        <v>1434</v>
      </c>
      <c r="K109" s="5" t="s">
        <v>22</v>
      </c>
      <c r="L109" t="s">
        <v>167</v>
      </c>
      <c r="R109" s="2">
        <v>2362</v>
      </c>
      <c r="S109" s="24">
        <f t="shared" si="4"/>
        <v>1417.2</v>
      </c>
      <c r="T109" s="2" t="s">
        <v>1237</v>
      </c>
    </row>
    <row r="110" spans="1:20" x14ac:dyDescent="0.2">
      <c r="A110" s="1" t="s">
        <v>291</v>
      </c>
      <c r="B110" s="2" t="s">
        <v>194</v>
      </c>
      <c r="C110" s="2" t="s">
        <v>26</v>
      </c>
      <c r="D110" s="2" t="s">
        <v>170</v>
      </c>
      <c r="E110" s="2" t="s">
        <v>1260</v>
      </c>
      <c r="F110" s="6"/>
      <c r="G110" s="2" t="s">
        <v>13</v>
      </c>
      <c r="H110" s="2" t="s">
        <v>9</v>
      </c>
      <c r="I110" s="2" t="s">
        <v>10</v>
      </c>
      <c r="J110" s="24">
        <v>1485</v>
      </c>
      <c r="K110" s="5" t="s">
        <v>22</v>
      </c>
      <c r="L110" t="s">
        <v>167</v>
      </c>
      <c r="R110" s="2">
        <v>2447</v>
      </c>
      <c r="S110" s="24">
        <f t="shared" si="4"/>
        <v>1468.2</v>
      </c>
      <c r="T110" s="2" t="s">
        <v>1237</v>
      </c>
    </row>
    <row r="111" spans="1:20" x14ac:dyDescent="0.2">
      <c r="A111" s="1" t="s">
        <v>292</v>
      </c>
      <c r="B111" s="2" t="s">
        <v>194</v>
      </c>
      <c r="C111" s="2" t="s">
        <v>26</v>
      </c>
      <c r="D111" s="2" t="s">
        <v>170</v>
      </c>
      <c r="E111" s="2" t="s">
        <v>1260</v>
      </c>
      <c r="F111" s="6"/>
      <c r="G111" s="2" t="s">
        <v>1314</v>
      </c>
      <c r="H111" s="2" t="s">
        <v>9</v>
      </c>
      <c r="I111" s="2" t="s">
        <v>10</v>
      </c>
      <c r="J111" s="24">
        <v>1485</v>
      </c>
      <c r="K111" s="5" t="s">
        <v>22</v>
      </c>
      <c r="L111" t="s">
        <v>167</v>
      </c>
      <c r="R111" s="2">
        <v>2447</v>
      </c>
      <c r="S111" s="24">
        <f t="shared" si="4"/>
        <v>1468.2</v>
      </c>
      <c r="T111" s="2" t="s">
        <v>1237</v>
      </c>
    </row>
    <row r="112" spans="1:20" x14ac:dyDescent="0.2">
      <c r="A112" s="1" t="s">
        <v>293</v>
      </c>
      <c r="B112" s="2" t="s">
        <v>194</v>
      </c>
      <c r="C112" s="2" t="s">
        <v>26</v>
      </c>
      <c r="D112" s="2" t="s">
        <v>170</v>
      </c>
      <c r="E112" s="2" t="s">
        <v>1260</v>
      </c>
      <c r="F112" s="6"/>
      <c r="G112" s="2" t="s">
        <v>14</v>
      </c>
      <c r="H112" s="2" t="s">
        <v>9</v>
      </c>
      <c r="I112" s="2" t="s">
        <v>10</v>
      </c>
      <c r="J112" s="24">
        <v>1499.3999999999999</v>
      </c>
      <c r="K112" s="5" t="s">
        <v>22</v>
      </c>
      <c r="L112" t="s">
        <v>167</v>
      </c>
      <c r="R112" s="2">
        <v>2471</v>
      </c>
      <c r="S112" s="24">
        <f t="shared" si="4"/>
        <v>1482.6</v>
      </c>
      <c r="T112" s="2" t="s">
        <v>1237</v>
      </c>
    </row>
    <row r="113" spans="1:20" x14ac:dyDescent="0.2">
      <c r="A113" s="1" t="s">
        <v>295</v>
      </c>
      <c r="B113" s="2" t="s">
        <v>194</v>
      </c>
      <c r="C113" s="2" t="s">
        <v>26</v>
      </c>
      <c r="D113" s="2" t="s">
        <v>171</v>
      </c>
      <c r="E113" s="2" t="s">
        <v>1261</v>
      </c>
      <c r="F113" s="6"/>
      <c r="G113" s="2" t="s">
        <v>12</v>
      </c>
      <c r="H113" s="2" t="s">
        <v>9</v>
      </c>
      <c r="I113" s="2" t="s">
        <v>10</v>
      </c>
      <c r="J113" s="24">
        <v>1145.3999999999999</v>
      </c>
      <c r="K113" s="5" t="s">
        <v>22</v>
      </c>
      <c r="L113" t="s">
        <v>167</v>
      </c>
      <c r="R113" s="2">
        <v>1881</v>
      </c>
      <c r="S113" s="24">
        <f t="shared" si="4"/>
        <v>1128.5999999999999</v>
      </c>
      <c r="T113" s="2" t="s">
        <v>1236</v>
      </c>
    </row>
    <row r="114" spans="1:20" x14ac:dyDescent="0.2">
      <c r="A114" s="1" t="s">
        <v>296</v>
      </c>
      <c r="B114" s="2" t="s">
        <v>194</v>
      </c>
      <c r="C114" s="2" t="s">
        <v>26</v>
      </c>
      <c r="D114" s="2" t="s">
        <v>171</v>
      </c>
      <c r="E114" s="2" t="s">
        <v>1261</v>
      </c>
      <c r="F114" s="6"/>
      <c r="G114" s="2" t="s">
        <v>1313</v>
      </c>
      <c r="H114" s="2" t="s">
        <v>9</v>
      </c>
      <c r="I114" s="2" t="s">
        <v>10</v>
      </c>
      <c r="J114" s="24">
        <v>1107</v>
      </c>
      <c r="K114" s="5" t="s">
        <v>22</v>
      </c>
      <c r="L114" t="s">
        <v>167</v>
      </c>
      <c r="R114" s="2">
        <v>1817</v>
      </c>
      <c r="S114" s="24">
        <f t="shared" si="4"/>
        <v>1090.2</v>
      </c>
      <c r="T114" s="2" t="s">
        <v>1236</v>
      </c>
    </row>
    <row r="115" spans="1:20" x14ac:dyDescent="0.2">
      <c r="A115" s="1" t="s">
        <v>297</v>
      </c>
      <c r="B115" s="2" t="s">
        <v>194</v>
      </c>
      <c r="C115" s="2" t="s">
        <v>26</v>
      </c>
      <c r="D115" s="2" t="s">
        <v>171</v>
      </c>
      <c r="E115" s="2" t="s">
        <v>1261</v>
      </c>
      <c r="F115" s="6"/>
      <c r="G115" s="2" t="s">
        <v>13</v>
      </c>
      <c r="H115" s="2" t="s">
        <v>9</v>
      </c>
      <c r="I115" s="2" t="s">
        <v>10</v>
      </c>
      <c r="J115" s="24">
        <v>1180.8</v>
      </c>
      <c r="K115" s="5" t="s">
        <v>22</v>
      </c>
      <c r="L115" t="s">
        <v>167</v>
      </c>
      <c r="R115" s="2">
        <v>1940</v>
      </c>
      <c r="S115" s="24">
        <f t="shared" si="4"/>
        <v>1164</v>
      </c>
      <c r="T115" s="2" t="s">
        <v>1236</v>
      </c>
    </row>
    <row r="116" spans="1:20" x14ac:dyDescent="0.2">
      <c r="A116" s="1" t="s">
        <v>298</v>
      </c>
      <c r="B116" s="2" t="s">
        <v>194</v>
      </c>
      <c r="C116" s="2" t="s">
        <v>26</v>
      </c>
      <c r="D116" s="2" t="s">
        <v>171</v>
      </c>
      <c r="E116" s="2" t="s">
        <v>1261</v>
      </c>
      <c r="F116" s="6"/>
      <c r="G116" s="2" t="s">
        <v>1314</v>
      </c>
      <c r="H116" s="2" t="s">
        <v>9</v>
      </c>
      <c r="I116" s="2" t="s">
        <v>10</v>
      </c>
      <c r="J116" s="24">
        <v>1141.1999999999998</v>
      </c>
      <c r="K116" s="5" t="s">
        <v>22</v>
      </c>
      <c r="L116" t="s">
        <v>167</v>
      </c>
      <c r="R116" s="2">
        <v>1874</v>
      </c>
      <c r="S116" s="24">
        <f t="shared" si="4"/>
        <v>1124.3999999999999</v>
      </c>
      <c r="T116" s="2" t="s">
        <v>1236</v>
      </c>
    </row>
    <row r="117" spans="1:20" x14ac:dyDescent="0.2">
      <c r="A117" s="1" t="s">
        <v>299</v>
      </c>
      <c r="B117" s="2" t="s">
        <v>194</v>
      </c>
      <c r="C117" s="2" t="s">
        <v>26</v>
      </c>
      <c r="D117" s="2" t="s">
        <v>171</v>
      </c>
      <c r="E117" s="2" t="s">
        <v>1261</v>
      </c>
      <c r="F117" s="6"/>
      <c r="G117" s="2" t="s">
        <v>14</v>
      </c>
      <c r="H117" s="2" t="s">
        <v>9</v>
      </c>
      <c r="I117" s="2" t="s">
        <v>10</v>
      </c>
      <c r="J117" s="24">
        <v>1485</v>
      </c>
      <c r="K117" s="5" t="s">
        <v>22</v>
      </c>
      <c r="L117" t="s">
        <v>167</v>
      </c>
      <c r="R117" s="2">
        <v>2447</v>
      </c>
      <c r="S117" s="24">
        <f t="shared" ref="S117:S130" si="5">IF(I117="Standard", R117*0.7, IF(I117="Sur mesure", R117*0.6, "Valeur non reconnue"))</f>
        <v>1468.2</v>
      </c>
      <c r="T117" s="2" t="s">
        <v>1236</v>
      </c>
    </row>
    <row r="118" spans="1:20" x14ac:dyDescent="0.2">
      <c r="A118" s="1" t="s">
        <v>300</v>
      </c>
      <c r="B118" s="2" t="s">
        <v>194</v>
      </c>
      <c r="C118" s="2" t="s">
        <v>26</v>
      </c>
      <c r="D118" s="2" t="s">
        <v>171</v>
      </c>
      <c r="E118" s="2" t="s">
        <v>1261</v>
      </c>
      <c r="F118" s="6"/>
      <c r="G118" s="2" t="s">
        <v>1304</v>
      </c>
      <c r="H118" s="2" t="s">
        <v>9</v>
      </c>
      <c r="I118" s="2" t="s">
        <v>10</v>
      </c>
      <c r="J118" s="24">
        <v>1485</v>
      </c>
      <c r="K118" s="5" t="s">
        <v>22</v>
      </c>
      <c r="L118" t="s">
        <v>167</v>
      </c>
      <c r="R118" s="2">
        <v>2447</v>
      </c>
      <c r="S118" s="24">
        <f t="shared" si="5"/>
        <v>1468.2</v>
      </c>
      <c r="T118" s="2" t="s">
        <v>1236</v>
      </c>
    </row>
    <row r="119" spans="1:20" x14ac:dyDescent="0.2">
      <c r="A119" s="1" t="s">
        <v>301</v>
      </c>
      <c r="B119" s="2" t="s">
        <v>194</v>
      </c>
      <c r="C119" s="2" t="s">
        <v>26</v>
      </c>
      <c r="D119" s="2" t="s">
        <v>171</v>
      </c>
      <c r="E119" s="2" t="s">
        <v>1260</v>
      </c>
      <c r="F119" s="6"/>
      <c r="G119" s="2" t="s">
        <v>12</v>
      </c>
      <c r="H119" s="2" t="s">
        <v>9</v>
      </c>
      <c r="I119" s="2" t="s">
        <v>10</v>
      </c>
      <c r="J119" s="24">
        <v>1434</v>
      </c>
      <c r="K119" s="5" t="s">
        <v>22</v>
      </c>
      <c r="L119" t="s">
        <v>167</v>
      </c>
      <c r="R119" s="2">
        <v>2362</v>
      </c>
      <c r="S119" s="24">
        <f t="shared" si="5"/>
        <v>1417.2</v>
      </c>
      <c r="T119" s="2" t="s">
        <v>1237</v>
      </c>
    </row>
    <row r="120" spans="1:20" x14ac:dyDescent="0.2">
      <c r="A120" s="1" t="s">
        <v>302</v>
      </c>
      <c r="B120" s="2" t="s">
        <v>194</v>
      </c>
      <c r="C120" s="2" t="s">
        <v>26</v>
      </c>
      <c r="D120" s="2" t="s">
        <v>171</v>
      </c>
      <c r="E120" s="2" t="s">
        <v>1260</v>
      </c>
      <c r="F120" s="6"/>
      <c r="G120" s="2" t="s">
        <v>1313</v>
      </c>
      <c r="H120" s="2" t="s">
        <v>9</v>
      </c>
      <c r="I120" s="2" t="s">
        <v>10</v>
      </c>
      <c r="J120" s="24">
        <v>1434</v>
      </c>
      <c r="K120" s="5" t="s">
        <v>22</v>
      </c>
      <c r="L120" t="s">
        <v>167</v>
      </c>
      <c r="R120" s="2">
        <v>2362</v>
      </c>
      <c r="S120" s="24">
        <f t="shared" si="5"/>
        <v>1417.2</v>
      </c>
      <c r="T120" s="2" t="s">
        <v>1237</v>
      </c>
    </row>
    <row r="121" spans="1:20" x14ac:dyDescent="0.2">
      <c r="A121" s="1" t="s">
        <v>303</v>
      </c>
      <c r="B121" s="2" t="s">
        <v>194</v>
      </c>
      <c r="C121" s="2" t="s">
        <v>26</v>
      </c>
      <c r="D121" s="2" t="s">
        <v>171</v>
      </c>
      <c r="E121" s="2" t="s">
        <v>1260</v>
      </c>
      <c r="F121" s="6"/>
      <c r="G121" s="2" t="s">
        <v>13</v>
      </c>
      <c r="H121" s="2" t="s">
        <v>9</v>
      </c>
      <c r="I121" s="2" t="s">
        <v>10</v>
      </c>
      <c r="J121" s="24">
        <v>1485</v>
      </c>
      <c r="K121" s="5" t="s">
        <v>22</v>
      </c>
      <c r="L121" t="s">
        <v>167</v>
      </c>
      <c r="R121" s="2">
        <v>2447</v>
      </c>
      <c r="S121" s="24">
        <f t="shared" si="5"/>
        <v>1468.2</v>
      </c>
      <c r="T121" s="2" t="s">
        <v>1237</v>
      </c>
    </row>
    <row r="122" spans="1:20" x14ac:dyDescent="0.2">
      <c r="A122" s="1" t="s">
        <v>304</v>
      </c>
      <c r="B122" s="2" t="s">
        <v>194</v>
      </c>
      <c r="C122" s="2" t="s">
        <v>26</v>
      </c>
      <c r="D122" s="2" t="s">
        <v>171</v>
      </c>
      <c r="E122" s="2" t="s">
        <v>1260</v>
      </c>
      <c r="F122" s="6"/>
      <c r="G122" s="2" t="s">
        <v>1314</v>
      </c>
      <c r="H122" s="2" t="s">
        <v>9</v>
      </c>
      <c r="I122" s="2" t="s">
        <v>10</v>
      </c>
      <c r="J122" s="24">
        <v>1485</v>
      </c>
      <c r="K122" s="5" t="s">
        <v>22</v>
      </c>
      <c r="L122" t="s">
        <v>167</v>
      </c>
      <c r="R122" s="2">
        <v>2447</v>
      </c>
      <c r="S122" s="24">
        <f t="shared" si="5"/>
        <v>1468.2</v>
      </c>
      <c r="T122" s="2" t="s">
        <v>1237</v>
      </c>
    </row>
    <row r="123" spans="1:20" x14ac:dyDescent="0.2">
      <c r="A123" s="1" t="s">
        <v>305</v>
      </c>
      <c r="B123" s="2" t="s">
        <v>194</v>
      </c>
      <c r="C123" s="2" t="s">
        <v>26</v>
      </c>
      <c r="D123" s="2" t="s">
        <v>171</v>
      </c>
      <c r="E123" s="2" t="s">
        <v>1260</v>
      </c>
      <c r="F123" s="6"/>
      <c r="G123" s="2" t="s">
        <v>14</v>
      </c>
      <c r="H123" s="2" t="s">
        <v>9</v>
      </c>
      <c r="I123" s="2" t="s">
        <v>10</v>
      </c>
      <c r="J123" s="24">
        <v>1499.3999999999999</v>
      </c>
      <c r="K123" s="5" t="s">
        <v>22</v>
      </c>
      <c r="L123" t="s">
        <v>167</v>
      </c>
      <c r="R123" s="2">
        <v>2471</v>
      </c>
      <c r="S123" s="24">
        <f t="shared" si="5"/>
        <v>1482.6</v>
      </c>
      <c r="T123" s="2" t="s">
        <v>1237</v>
      </c>
    </row>
    <row r="124" spans="1:20" x14ac:dyDescent="0.2">
      <c r="A124" s="1" t="s">
        <v>306</v>
      </c>
      <c r="B124" s="2" t="s">
        <v>194</v>
      </c>
      <c r="C124" s="2" t="s">
        <v>26</v>
      </c>
      <c r="D124" s="2" t="s">
        <v>171</v>
      </c>
      <c r="E124" s="2" t="s">
        <v>1260</v>
      </c>
      <c r="F124" s="6"/>
      <c r="G124" s="2" t="s">
        <v>1304</v>
      </c>
      <c r="H124" s="2" t="s">
        <v>9</v>
      </c>
      <c r="I124" s="2" t="s">
        <v>10</v>
      </c>
      <c r="J124" s="24">
        <v>1581</v>
      </c>
      <c r="K124" s="5" t="s">
        <v>22</v>
      </c>
      <c r="L124" t="s">
        <v>167</v>
      </c>
      <c r="R124" s="2">
        <v>2607</v>
      </c>
      <c r="S124" s="24">
        <f t="shared" si="5"/>
        <v>1564.2</v>
      </c>
      <c r="T124" s="2" t="s">
        <v>1237</v>
      </c>
    </row>
    <row r="125" spans="1:20" x14ac:dyDescent="0.2">
      <c r="A125" s="1" t="s">
        <v>307</v>
      </c>
      <c r="B125" s="2" t="s">
        <v>194</v>
      </c>
      <c r="C125" s="2" t="s">
        <v>26</v>
      </c>
      <c r="D125" s="2" t="s">
        <v>1305</v>
      </c>
      <c r="E125" s="2" t="s">
        <v>1260</v>
      </c>
      <c r="F125" s="6"/>
      <c r="G125" s="2" t="s">
        <v>12</v>
      </c>
      <c r="H125" s="2" t="s">
        <v>9</v>
      </c>
      <c r="I125" s="2" t="s">
        <v>10</v>
      </c>
      <c r="J125" s="24">
        <v>1434</v>
      </c>
      <c r="K125" s="5" t="s">
        <v>22</v>
      </c>
      <c r="L125" t="s">
        <v>167</v>
      </c>
      <c r="R125" s="2">
        <v>2362</v>
      </c>
      <c r="S125" s="24">
        <f t="shared" si="5"/>
        <v>1417.2</v>
      </c>
      <c r="T125" s="2" t="s">
        <v>1237</v>
      </c>
    </row>
    <row r="126" spans="1:20" x14ac:dyDescent="0.2">
      <c r="A126" s="1" t="s">
        <v>308</v>
      </c>
      <c r="B126" s="2" t="s">
        <v>194</v>
      </c>
      <c r="C126" s="2" t="s">
        <v>26</v>
      </c>
      <c r="D126" s="2" t="s">
        <v>1305</v>
      </c>
      <c r="E126" s="2" t="s">
        <v>1260</v>
      </c>
      <c r="F126" s="6"/>
      <c r="G126" s="2" t="s">
        <v>1313</v>
      </c>
      <c r="H126" s="2" t="s">
        <v>9</v>
      </c>
      <c r="I126" s="2" t="s">
        <v>10</v>
      </c>
      <c r="J126" s="24">
        <v>1434</v>
      </c>
      <c r="K126" s="5" t="s">
        <v>22</v>
      </c>
      <c r="L126" t="s">
        <v>167</v>
      </c>
      <c r="R126" s="2">
        <v>2362</v>
      </c>
      <c r="S126" s="24">
        <f t="shared" si="5"/>
        <v>1417.2</v>
      </c>
      <c r="T126" s="2" t="s">
        <v>1237</v>
      </c>
    </row>
    <row r="127" spans="1:20" x14ac:dyDescent="0.2">
      <c r="A127" s="1" t="s">
        <v>309</v>
      </c>
      <c r="B127" s="2" t="s">
        <v>194</v>
      </c>
      <c r="C127" s="2" t="s">
        <v>26</v>
      </c>
      <c r="D127" s="2" t="s">
        <v>1305</v>
      </c>
      <c r="E127" s="2" t="s">
        <v>1260</v>
      </c>
      <c r="F127" s="6"/>
      <c r="G127" s="2" t="s">
        <v>13</v>
      </c>
      <c r="H127" s="2" t="s">
        <v>9</v>
      </c>
      <c r="I127" s="2" t="s">
        <v>10</v>
      </c>
      <c r="J127" s="24">
        <v>1485</v>
      </c>
      <c r="K127" s="5" t="s">
        <v>22</v>
      </c>
      <c r="L127" t="s">
        <v>167</v>
      </c>
      <c r="R127" s="2">
        <v>2447</v>
      </c>
      <c r="S127" s="24">
        <f t="shared" si="5"/>
        <v>1468.2</v>
      </c>
      <c r="T127" s="2" t="s">
        <v>1237</v>
      </c>
    </row>
    <row r="128" spans="1:20" x14ac:dyDescent="0.2">
      <c r="A128" s="1" t="s">
        <v>310</v>
      </c>
      <c r="B128" s="2" t="s">
        <v>194</v>
      </c>
      <c r="C128" s="2" t="s">
        <v>26</v>
      </c>
      <c r="D128" s="2" t="s">
        <v>1305</v>
      </c>
      <c r="E128" s="2" t="s">
        <v>1260</v>
      </c>
      <c r="F128" s="6"/>
      <c r="G128" s="2" t="s">
        <v>1314</v>
      </c>
      <c r="H128" s="2" t="s">
        <v>9</v>
      </c>
      <c r="I128" s="2" t="s">
        <v>10</v>
      </c>
      <c r="J128" s="24">
        <v>1485</v>
      </c>
      <c r="K128" s="5" t="s">
        <v>22</v>
      </c>
      <c r="L128" t="s">
        <v>167</v>
      </c>
      <c r="R128" s="2">
        <v>2447</v>
      </c>
      <c r="S128" s="24">
        <f t="shared" si="5"/>
        <v>1468.2</v>
      </c>
      <c r="T128" s="2" t="s">
        <v>1237</v>
      </c>
    </row>
    <row r="129" spans="1:20" x14ac:dyDescent="0.2">
      <c r="A129" s="1" t="s">
        <v>311</v>
      </c>
      <c r="B129" s="2" t="s">
        <v>194</v>
      </c>
      <c r="C129" s="2" t="s">
        <v>26</v>
      </c>
      <c r="D129" s="2" t="s">
        <v>1305</v>
      </c>
      <c r="E129" s="2" t="s">
        <v>1260</v>
      </c>
      <c r="F129" s="6"/>
      <c r="G129" s="2" t="s">
        <v>14</v>
      </c>
      <c r="H129" s="2" t="s">
        <v>9</v>
      </c>
      <c r="I129" s="2" t="s">
        <v>10</v>
      </c>
      <c r="J129" s="24">
        <v>1499.3999999999999</v>
      </c>
      <c r="K129" s="5" t="s">
        <v>22</v>
      </c>
      <c r="L129" t="s">
        <v>167</v>
      </c>
      <c r="R129" s="2">
        <v>2471</v>
      </c>
      <c r="S129" s="24">
        <f t="shared" si="5"/>
        <v>1482.6</v>
      </c>
      <c r="T129" s="2" t="s">
        <v>1237</v>
      </c>
    </row>
    <row r="130" spans="1:20" x14ac:dyDescent="0.2">
      <c r="A130" s="1" t="s">
        <v>312</v>
      </c>
      <c r="B130" s="2" t="s">
        <v>194</v>
      </c>
      <c r="C130" s="2" t="s">
        <v>26</v>
      </c>
      <c r="D130" s="2" t="s">
        <v>1305</v>
      </c>
      <c r="E130" s="2" t="s">
        <v>1260</v>
      </c>
      <c r="F130" s="6"/>
      <c r="G130" s="2" t="s">
        <v>1304</v>
      </c>
      <c r="H130" s="2" t="s">
        <v>9</v>
      </c>
      <c r="I130" s="2" t="s">
        <v>10</v>
      </c>
      <c r="J130" s="24">
        <v>1581</v>
      </c>
      <c r="K130" s="5" t="s">
        <v>22</v>
      </c>
      <c r="L130" t="s">
        <v>167</v>
      </c>
      <c r="R130" s="2">
        <v>2607</v>
      </c>
      <c r="S130" s="24">
        <f t="shared" si="5"/>
        <v>1564.2</v>
      </c>
      <c r="T130" s="2" t="s">
        <v>1237</v>
      </c>
    </row>
  </sheetData>
  <autoFilter ref="A1:T130" xr:uid="{5D05430B-93EC-BD45-8551-0185BA082CD8}"/>
  <phoneticPr fontId="5" type="noConversion"/>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E2B330-FCC4-6E48-AEB8-D1B1375FD0ED}">
  <sheetPr codeName="Feuil15"/>
  <dimension ref="A1:V126"/>
  <sheetViews>
    <sheetView topLeftCell="A82" workbookViewId="0">
      <selection activeCell="E79" sqref="E79"/>
    </sheetView>
  </sheetViews>
  <sheetFormatPr baseColWidth="10" defaultRowHeight="16" x14ac:dyDescent="0.2"/>
  <cols>
    <col min="10" max="10" width="10.83203125" style="24"/>
    <col min="19" max="19" width="10.83203125" style="24"/>
    <col min="21" max="22" width="10.83203125" style="24"/>
  </cols>
  <sheetData>
    <row r="1" spans="1:20" ht="68" x14ac:dyDescent="0.2">
      <c r="A1" s="10" t="s">
        <v>40</v>
      </c>
      <c r="B1" s="10" t="s">
        <v>41</v>
      </c>
      <c r="C1" s="10" t="s">
        <v>42</v>
      </c>
      <c r="D1" s="10" t="s">
        <v>0</v>
      </c>
      <c r="E1" s="10" t="s">
        <v>7</v>
      </c>
      <c r="F1" s="10" t="s">
        <v>8</v>
      </c>
      <c r="G1" s="10" t="s">
        <v>1</v>
      </c>
      <c r="H1" s="10" t="s">
        <v>3</v>
      </c>
      <c r="I1" s="10" t="s">
        <v>5</v>
      </c>
      <c r="J1" s="70" t="s">
        <v>1346</v>
      </c>
      <c r="K1" s="11" t="s">
        <v>21</v>
      </c>
      <c r="L1" s="10" t="s">
        <v>165</v>
      </c>
      <c r="M1" s="11" t="s">
        <v>174</v>
      </c>
      <c r="N1" s="11" t="s">
        <v>725</v>
      </c>
      <c r="O1" s="20" t="s">
        <v>960</v>
      </c>
      <c r="P1" s="21" t="s">
        <v>961</v>
      </c>
      <c r="Q1" s="21" t="s">
        <v>962</v>
      </c>
      <c r="R1" s="10" t="s">
        <v>6</v>
      </c>
      <c r="S1" s="27" t="s">
        <v>1181</v>
      </c>
      <c r="T1" s="10" t="s">
        <v>7</v>
      </c>
    </row>
    <row r="2" spans="1:20" x14ac:dyDescent="0.2">
      <c r="A2" s="1" t="s">
        <v>374</v>
      </c>
      <c r="B2" s="2" t="s">
        <v>194</v>
      </c>
      <c r="C2" t="s">
        <v>322</v>
      </c>
      <c r="D2" s="2">
        <v>800</v>
      </c>
      <c r="E2" s="2"/>
      <c r="F2" s="2"/>
      <c r="G2" s="2">
        <v>2050</v>
      </c>
      <c r="H2" t="s">
        <v>2</v>
      </c>
      <c r="I2" s="2" t="s">
        <v>4</v>
      </c>
      <c r="J2" s="24">
        <v>387.09999999999997</v>
      </c>
      <c r="L2" t="s">
        <v>167</v>
      </c>
      <c r="M2" t="s">
        <v>526</v>
      </c>
      <c r="O2" s="24" t="str">
        <f t="shared" ref="O2:O9" si="0" xml:space="preserve"> (D2+55) &amp;" x " &amp;(G2+35)</f>
        <v>855 x 2085</v>
      </c>
      <c r="P2" s="24" t="str">
        <f t="shared" ref="P2:P9" si="1">(D2+46) &amp;" x " &amp;(G2+30)</f>
        <v>846 x 2080</v>
      </c>
      <c r="Q2" s="24" t="str">
        <f t="shared" ref="Q2:Q9" si="2">(D2-66) &amp;" x " &amp;(G2-24)</f>
        <v>734 x 2026</v>
      </c>
      <c r="R2" s="2">
        <v>541</v>
      </c>
      <c r="S2" s="24">
        <f>IF(I2="Standard", R2*0.7, IF(I2="Sur mesure", R2*0.6, "Valeur non reconnue"))</f>
        <v>378.7</v>
      </c>
      <c r="T2" s="2"/>
    </row>
    <row r="3" spans="1:20" x14ac:dyDescent="0.2">
      <c r="A3" s="1" t="s">
        <v>375</v>
      </c>
      <c r="B3" s="2" t="s">
        <v>194</v>
      </c>
      <c r="C3" t="s">
        <v>322</v>
      </c>
      <c r="D3" s="2">
        <v>890</v>
      </c>
      <c r="E3" s="2"/>
      <c r="F3" s="2"/>
      <c r="G3" s="2">
        <v>2050</v>
      </c>
      <c r="H3" t="s">
        <v>2</v>
      </c>
      <c r="I3" s="2" t="s">
        <v>4</v>
      </c>
      <c r="J3" s="24">
        <v>397.59999999999997</v>
      </c>
      <c r="L3" t="s">
        <v>167</v>
      </c>
      <c r="M3" t="s">
        <v>526</v>
      </c>
      <c r="O3" s="24" t="str">
        <f t="shared" si="0"/>
        <v>945 x 2085</v>
      </c>
      <c r="P3" s="24" t="str">
        <f t="shared" si="1"/>
        <v>936 x 2080</v>
      </c>
      <c r="Q3" s="24" t="str">
        <f t="shared" si="2"/>
        <v>824 x 2026</v>
      </c>
      <c r="R3" s="2">
        <v>556</v>
      </c>
      <c r="S3" s="24">
        <f t="shared" ref="S3:S57" si="3">IF(I3="Standard", R3*0.7, IF(I3="Sur mesure", R3*0.6, "Valeur non reconnue"))</f>
        <v>389.2</v>
      </c>
      <c r="T3" s="2"/>
    </row>
    <row r="4" spans="1:20" x14ac:dyDescent="0.2">
      <c r="A4" s="1" t="s">
        <v>376</v>
      </c>
      <c r="B4" s="2" t="s">
        <v>194</v>
      </c>
      <c r="C4" t="s">
        <v>322</v>
      </c>
      <c r="D4" s="2">
        <v>990</v>
      </c>
      <c r="E4" s="2"/>
      <c r="F4" s="2"/>
      <c r="G4" s="2">
        <v>2050</v>
      </c>
      <c r="H4" t="s">
        <v>2</v>
      </c>
      <c r="I4" s="2" t="s">
        <v>4</v>
      </c>
      <c r="J4" s="24">
        <v>410.19999999999993</v>
      </c>
      <c r="L4" t="s">
        <v>167</v>
      </c>
      <c r="M4" t="s">
        <v>526</v>
      </c>
      <c r="N4">
        <f t="shared" ref="N4" si="4">J4*1.25</f>
        <v>512.74999999999989</v>
      </c>
      <c r="O4" s="24" t="str">
        <f t="shared" si="0"/>
        <v>1045 x 2085</v>
      </c>
      <c r="P4" s="24" t="str">
        <f t="shared" si="1"/>
        <v>1036 x 2080</v>
      </c>
      <c r="Q4" s="24" t="str">
        <f t="shared" si="2"/>
        <v>924 x 2026</v>
      </c>
      <c r="R4" s="2">
        <v>574</v>
      </c>
      <c r="S4" s="24">
        <f t="shared" si="3"/>
        <v>401.79999999999995</v>
      </c>
      <c r="T4" s="2"/>
    </row>
    <row r="5" spans="1:20" x14ac:dyDescent="0.2">
      <c r="A5" s="1" t="s">
        <v>377</v>
      </c>
      <c r="B5" s="2" t="s">
        <v>194</v>
      </c>
      <c r="C5" t="s">
        <v>322</v>
      </c>
      <c r="D5" s="2">
        <v>1100</v>
      </c>
      <c r="E5" s="2"/>
      <c r="F5" s="2"/>
      <c r="G5" s="2">
        <v>2050</v>
      </c>
      <c r="H5" t="s">
        <v>2</v>
      </c>
      <c r="I5" s="2" t="s">
        <v>4</v>
      </c>
      <c r="J5" s="24">
        <v>478.09999999999997</v>
      </c>
      <c r="L5" t="s">
        <v>167</v>
      </c>
      <c r="M5" t="s">
        <v>526</v>
      </c>
      <c r="O5" s="24" t="str">
        <f t="shared" si="0"/>
        <v>1155 x 2085</v>
      </c>
      <c r="P5" s="24" t="str">
        <f t="shared" si="1"/>
        <v>1146 x 2080</v>
      </c>
      <c r="Q5" s="24" t="str">
        <f t="shared" si="2"/>
        <v>1034 x 2026</v>
      </c>
      <c r="R5" s="2">
        <v>671</v>
      </c>
      <c r="S5" s="24">
        <f t="shared" si="3"/>
        <v>469.7</v>
      </c>
      <c r="T5" s="2"/>
    </row>
    <row r="6" spans="1:20" x14ac:dyDescent="0.2">
      <c r="A6" s="1" t="s">
        <v>378</v>
      </c>
      <c r="B6" s="2" t="s">
        <v>194</v>
      </c>
      <c r="C6" t="s">
        <v>322</v>
      </c>
      <c r="D6" s="2">
        <v>800</v>
      </c>
      <c r="E6" s="2"/>
      <c r="F6" s="2"/>
      <c r="G6" s="2">
        <v>2140</v>
      </c>
      <c r="H6" t="s">
        <v>2</v>
      </c>
      <c r="I6" s="2" t="s">
        <v>4</v>
      </c>
      <c r="J6" s="24">
        <v>394.79999999999995</v>
      </c>
      <c r="L6" t="s">
        <v>167</v>
      </c>
      <c r="M6" t="s">
        <v>526</v>
      </c>
      <c r="O6" s="24" t="str">
        <f t="shared" si="0"/>
        <v>855 x 2175</v>
      </c>
      <c r="P6" s="24" t="str">
        <f t="shared" si="1"/>
        <v>846 x 2170</v>
      </c>
      <c r="Q6" s="24" t="str">
        <f t="shared" si="2"/>
        <v>734 x 2116</v>
      </c>
      <c r="R6" s="2">
        <v>552</v>
      </c>
      <c r="S6" s="24">
        <f t="shared" si="3"/>
        <v>386.4</v>
      </c>
      <c r="T6" s="2"/>
    </row>
    <row r="7" spans="1:20" x14ac:dyDescent="0.2">
      <c r="A7" s="1" t="s">
        <v>379</v>
      </c>
      <c r="B7" s="2" t="s">
        <v>194</v>
      </c>
      <c r="C7" t="s">
        <v>322</v>
      </c>
      <c r="D7" s="2">
        <v>890</v>
      </c>
      <c r="E7" s="2"/>
      <c r="F7" s="2"/>
      <c r="G7" s="2">
        <v>2140</v>
      </c>
      <c r="H7" t="s">
        <v>2</v>
      </c>
      <c r="I7" s="2" t="s">
        <v>4</v>
      </c>
      <c r="J7" s="24">
        <v>409.49999999999994</v>
      </c>
      <c r="L7" t="s">
        <v>167</v>
      </c>
      <c r="M7" t="s">
        <v>526</v>
      </c>
      <c r="O7" s="24" t="str">
        <f t="shared" si="0"/>
        <v>945 x 2175</v>
      </c>
      <c r="P7" s="24" t="str">
        <f t="shared" si="1"/>
        <v>936 x 2170</v>
      </c>
      <c r="Q7" s="24" t="str">
        <f t="shared" si="2"/>
        <v>824 x 2116</v>
      </c>
      <c r="R7" s="2">
        <v>573</v>
      </c>
      <c r="S7" s="24">
        <f t="shared" si="3"/>
        <v>401.09999999999997</v>
      </c>
      <c r="T7" s="2"/>
    </row>
    <row r="8" spans="1:20" x14ac:dyDescent="0.2">
      <c r="A8" s="1" t="s">
        <v>380</v>
      </c>
      <c r="B8" s="2" t="s">
        <v>194</v>
      </c>
      <c r="C8" t="s">
        <v>322</v>
      </c>
      <c r="D8" s="2">
        <v>990</v>
      </c>
      <c r="E8" s="2"/>
      <c r="F8" s="2"/>
      <c r="G8" s="2">
        <v>2140</v>
      </c>
      <c r="H8" t="s">
        <v>2</v>
      </c>
      <c r="I8" s="2" t="s">
        <v>4</v>
      </c>
      <c r="J8" s="24">
        <v>419.99999999999994</v>
      </c>
      <c r="L8" t="s">
        <v>167</v>
      </c>
      <c r="M8" t="s">
        <v>526</v>
      </c>
      <c r="O8" s="24" t="str">
        <f t="shared" si="0"/>
        <v>1045 x 2175</v>
      </c>
      <c r="P8" s="24" t="str">
        <f t="shared" si="1"/>
        <v>1036 x 2170</v>
      </c>
      <c r="Q8" s="24" t="str">
        <f t="shared" si="2"/>
        <v>924 x 2116</v>
      </c>
      <c r="R8" s="2">
        <v>588</v>
      </c>
      <c r="S8" s="24">
        <f t="shared" si="3"/>
        <v>411.59999999999997</v>
      </c>
      <c r="T8" s="2"/>
    </row>
    <row r="9" spans="1:20" x14ac:dyDescent="0.2">
      <c r="A9" s="1" t="s">
        <v>381</v>
      </c>
      <c r="B9" s="2" t="s">
        <v>194</v>
      </c>
      <c r="C9" t="s">
        <v>322</v>
      </c>
      <c r="D9" s="2">
        <v>1100</v>
      </c>
      <c r="E9" s="2"/>
      <c r="F9" s="2"/>
      <c r="G9" s="2">
        <v>2140</v>
      </c>
      <c r="H9" t="s">
        <v>2</v>
      </c>
      <c r="I9" s="2" t="s">
        <v>4</v>
      </c>
      <c r="J9" s="24">
        <v>488.59999999999997</v>
      </c>
      <c r="L9" t="s">
        <v>167</v>
      </c>
      <c r="M9" t="s">
        <v>526</v>
      </c>
      <c r="O9" s="24" t="str">
        <f t="shared" si="0"/>
        <v>1155 x 2175</v>
      </c>
      <c r="P9" s="24" t="str">
        <f t="shared" si="1"/>
        <v>1146 x 2170</v>
      </c>
      <c r="Q9" s="24" t="str">
        <f t="shared" si="2"/>
        <v>1034 x 2116</v>
      </c>
      <c r="R9" s="2">
        <v>686</v>
      </c>
      <c r="S9" s="24">
        <f t="shared" si="3"/>
        <v>480.2</v>
      </c>
      <c r="T9" s="2"/>
    </row>
    <row r="10" spans="1:20" x14ac:dyDescent="0.2">
      <c r="A10" s="1" t="s">
        <v>382</v>
      </c>
      <c r="B10" s="2" t="s">
        <v>194</v>
      </c>
      <c r="C10" t="s">
        <v>322</v>
      </c>
      <c r="D10" s="2">
        <v>1200</v>
      </c>
      <c r="E10" s="7" t="s">
        <v>1262</v>
      </c>
      <c r="F10" s="2">
        <v>600</v>
      </c>
      <c r="G10" s="2">
        <v>2050</v>
      </c>
      <c r="H10" t="s">
        <v>9</v>
      </c>
      <c r="I10" s="2" t="s">
        <v>4</v>
      </c>
      <c r="J10" s="24">
        <v>891.09999999999991</v>
      </c>
      <c r="L10" t="s">
        <v>167</v>
      </c>
      <c r="M10" t="s">
        <v>526</v>
      </c>
      <c r="O10" s="24"/>
      <c r="P10" s="24"/>
      <c r="Q10" s="24"/>
      <c r="R10" s="2">
        <v>1249</v>
      </c>
      <c r="S10" s="24">
        <f t="shared" si="3"/>
        <v>874.3</v>
      </c>
      <c r="T10" s="2">
        <v>600</v>
      </c>
    </row>
    <row r="11" spans="1:20" x14ac:dyDescent="0.2">
      <c r="A11" s="1" t="s">
        <v>383</v>
      </c>
      <c r="B11" s="2" t="s">
        <v>194</v>
      </c>
      <c r="C11" t="s">
        <v>322</v>
      </c>
      <c r="D11" s="2">
        <v>1300</v>
      </c>
      <c r="E11" s="7" t="s">
        <v>1264</v>
      </c>
      <c r="F11" s="2">
        <v>650</v>
      </c>
      <c r="G11" s="2">
        <v>2050</v>
      </c>
      <c r="H11" t="s">
        <v>9</v>
      </c>
      <c r="I11" s="2" t="s">
        <v>4</v>
      </c>
      <c r="J11" s="24">
        <v>891.09999999999991</v>
      </c>
      <c r="L11" t="s">
        <v>167</v>
      </c>
      <c r="M11" t="s">
        <v>526</v>
      </c>
      <c r="O11" s="24"/>
      <c r="P11" s="24"/>
      <c r="Q11" s="24"/>
      <c r="R11" s="2">
        <v>1249</v>
      </c>
      <c r="S11" s="24">
        <f t="shared" si="3"/>
        <v>874.3</v>
      </c>
      <c r="T11" s="2">
        <v>650</v>
      </c>
    </row>
    <row r="12" spans="1:20" x14ac:dyDescent="0.2">
      <c r="A12" s="1" t="s">
        <v>384</v>
      </c>
      <c r="B12" s="2" t="s">
        <v>194</v>
      </c>
      <c r="C12" t="s">
        <v>322</v>
      </c>
      <c r="D12" s="2">
        <v>1400</v>
      </c>
      <c r="E12" s="7" t="s">
        <v>1265</v>
      </c>
      <c r="F12" s="2">
        <v>700</v>
      </c>
      <c r="G12" s="2">
        <v>2050</v>
      </c>
      <c r="H12" t="s">
        <v>9</v>
      </c>
      <c r="I12" s="2" t="s">
        <v>4</v>
      </c>
      <c r="J12" s="24">
        <v>891.09999999999991</v>
      </c>
      <c r="K12" s="5" t="s">
        <v>22</v>
      </c>
      <c r="L12" t="s">
        <v>167</v>
      </c>
      <c r="M12" t="s">
        <v>526</v>
      </c>
      <c r="O12" s="24"/>
      <c r="P12" s="24"/>
      <c r="Q12" s="24"/>
      <c r="R12" s="2">
        <v>1249</v>
      </c>
      <c r="S12" s="24">
        <f t="shared" si="3"/>
        <v>874.3</v>
      </c>
      <c r="T12" s="2">
        <v>700</v>
      </c>
    </row>
    <row r="13" spans="1:20" x14ac:dyDescent="0.2">
      <c r="A13" s="1" t="s">
        <v>385</v>
      </c>
      <c r="B13" s="2" t="s">
        <v>194</v>
      </c>
      <c r="C13" t="s">
        <v>322</v>
      </c>
      <c r="D13" s="2">
        <v>1500</v>
      </c>
      <c r="E13" s="7" t="s">
        <v>1266</v>
      </c>
      <c r="F13" s="2">
        <v>750</v>
      </c>
      <c r="G13" s="2">
        <v>2050</v>
      </c>
      <c r="H13" t="s">
        <v>9</v>
      </c>
      <c r="I13" s="2" t="s">
        <v>4</v>
      </c>
      <c r="J13" s="24">
        <v>891.09999999999991</v>
      </c>
      <c r="K13" s="5" t="s">
        <v>22</v>
      </c>
      <c r="L13" t="s">
        <v>167</v>
      </c>
      <c r="M13" t="s">
        <v>526</v>
      </c>
      <c r="O13" s="24"/>
      <c r="P13" s="24"/>
      <c r="Q13" s="24"/>
      <c r="R13" s="2">
        <v>1249</v>
      </c>
      <c r="S13" s="24">
        <f t="shared" si="3"/>
        <v>874.3</v>
      </c>
      <c r="T13" s="2">
        <v>750</v>
      </c>
    </row>
    <row r="14" spans="1:20" x14ac:dyDescent="0.2">
      <c r="A14" s="1" t="s">
        <v>386</v>
      </c>
      <c r="B14" s="2" t="s">
        <v>194</v>
      </c>
      <c r="C14" t="s">
        <v>322</v>
      </c>
      <c r="D14" s="2">
        <v>1590</v>
      </c>
      <c r="E14" s="7" t="s">
        <v>1267</v>
      </c>
      <c r="F14" s="2">
        <v>600</v>
      </c>
      <c r="G14" s="2">
        <v>2050</v>
      </c>
      <c r="H14" t="s">
        <v>9</v>
      </c>
      <c r="I14" s="2" t="s">
        <v>4</v>
      </c>
      <c r="J14" s="24">
        <v>891.09999999999991</v>
      </c>
      <c r="K14" s="5" t="s">
        <v>22</v>
      </c>
      <c r="L14" t="s">
        <v>167</v>
      </c>
      <c r="M14" t="s">
        <v>526</v>
      </c>
      <c r="O14" s="24"/>
      <c r="P14" s="24"/>
      <c r="Q14" s="24"/>
      <c r="R14" s="2">
        <v>1249</v>
      </c>
      <c r="S14" s="24">
        <f t="shared" si="3"/>
        <v>874.3</v>
      </c>
      <c r="T14" s="2">
        <v>990</v>
      </c>
    </row>
    <row r="15" spans="1:20" x14ac:dyDescent="0.2">
      <c r="A15" s="1" t="s">
        <v>387</v>
      </c>
      <c r="B15" s="2" t="s">
        <v>194</v>
      </c>
      <c r="C15" t="s">
        <v>322</v>
      </c>
      <c r="D15" s="2">
        <v>1600</v>
      </c>
      <c r="E15" s="7" t="s">
        <v>1263</v>
      </c>
      <c r="F15" s="2">
        <v>800</v>
      </c>
      <c r="G15" s="2">
        <v>2050</v>
      </c>
      <c r="H15" t="s">
        <v>9</v>
      </c>
      <c r="I15" s="2" t="s">
        <v>4</v>
      </c>
      <c r="J15" s="24">
        <v>891.09999999999991</v>
      </c>
      <c r="K15" s="5" t="s">
        <v>22</v>
      </c>
      <c r="L15" t="s">
        <v>167</v>
      </c>
      <c r="M15" t="s">
        <v>526</v>
      </c>
      <c r="O15" s="24"/>
      <c r="P15" s="24"/>
      <c r="Q15" s="24"/>
      <c r="R15" s="2">
        <v>1249</v>
      </c>
      <c r="S15" s="24">
        <f t="shared" si="3"/>
        <v>874.3</v>
      </c>
      <c r="T15" s="2">
        <v>800</v>
      </c>
    </row>
    <row r="16" spans="1:20" x14ac:dyDescent="0.2">
      <c r="A16" s="1" t="s">
        <v>388</v>
      </c>
      <c r="B16" s="2" t="s">
        <v>194</v>
      </c>
      <c r="C16" t="s">
        <v>322</v>
      </c>
      <c r="D16" s="2">
        <v>1690</v>
      </c>
      <c r="E16" s="7" t="s">
        <v>1267</v>
      </c>
      <c r="F16" s="2">
        <v>700</v>
      </c>
      <c r="G16" s="2">
        <v>2050</v>
      </c>
      <c r="H16" t="s">
        <v>9</v>
      </c>
      <c r="I16" s="2" t="s">
        <v>4</v>
      </c>
      <c r="J16" s="24">
        <v>923.29999999999984</v>
      </c>
      <c r="K16" s="5" t="s">
        <v>22</v>
      </c>
      <c r="L16" t="s">
        <v>167</v>
      </c>
      <c r="M16" t="s">
        <v>526</v>
      </c>
      <c r="O16" s="24"/>
      <c r="P16" s="24"/>
      <c r="Q16" s="24"/>
      <c r="R16" s="2">
        <v>1295</v>
      </c>
      <c r="S16" s="24">
        <f t="shared" si="3"/>
        <v>906.49999999999989</v>
      </c>
      <c r="T16" s="2">
        <v>990</v>
      </c>
    </row>
    <row r="17" spans="1:20" x14ac:dyDescent="0.2">
      <c r="A17" s="1" t="s">
        <v>389</v>
      </c>
      <c r="B17" s="2" t="s">
        <v>194</v>
      </c>
      <c r="C17" t="s">
        <v>322</v>
      </c>
      <c r="D17" s="2">
        <v>1780</v>
      </c>
      <c r="E17" s="7" t="s">
        <v>1268</v>
      </c>
      <c r="F17" s="2">
        <v>890</v>
      </c>
      <c r="G17" s="2">
        <v>2050</v>
      </c>
      <c r="H17" t="s">
        <v>9</v>
      </c>
      <c r="I17" s="2" t="s">
        <v>4</v>
      </c>
      <c r="J17" s="24">
        <v>923.29999999999984</v>
      </c>
      <c r="K17" s="5" t="s">
        <v>22</v>
      </c>
      <c r="L17" t="s">
        <v>167</v>
      </c>
      <c r="M17" t="s">
        <v>526</v>
      </c>
      <c r="O17" s="24"/>
      <c r="P17" s="24"/>
      <c r="Q17" s="24"/>
      <c r="R17" s="2">
        <v>1295</v>
      </c>
      <c r="S17" s="24">
        <f t="shared" si="3"/>
        <v>906.49999999999989</v>
      </c>
      <c r="T17" s="2">
        <v>890</v>
      </c>
    </row>
    <row r="18" spans="1:20" x14ac:dyDescent="0.2">
      <c r="A18" s="1" t="s">
        <v>390</v>
      </c>
      <c r="B18" s="2" t="s">
        <v>194</v>
      </c>
      <c r="C18" t="s">
        <v>322</v>
      </c>
      <c r="D18" s="2">
        <v>1790</v>
      </c>
      <c r="E18" s="7" t="s">
        <v>1267</v>
      </c>
      <c r="F18" s="2">
        <v>800</v>
      </c>
      <c r="G18" s="2">
        <v>2050</v>
      </c>
      <c r="H18" t="s">
        <v>9</v>
      </c>
      <c r="I18" s="2" t="s">
        <v>4</v>
      </c>
      <c r="J18" s="24">
        <v>923.29999999999984</v>
      </c>
      <c r="K18" s="5" t="s">
        <v>22</v>
      </c>
      <c r="L18" t="s">
        <v>167</v>
      </c>
      <c r="M18" t="s">
        <v>526</v>
      </c>
      <c r="O18" s="24"/>
      <c r="P18" s="24"/>
      <c r="Q18" s="24"/>
      <c r="R18" s="2">
        <v>1295</v>
      </c>
      <c r="S18" s="24">
        <f t="shared" si="3"/>
        <v>906.49999999999989</v>
      </c>
      <c r="T18" s="2">
        <v>990</v>
      </c>
    </row>
    <row r="19" spans="1:20" x14ac:dyDescent="0.2">
      <c r="A19" s="1" t="s">
        <v>391</v>
      </c>
      <c r="B19" s="2" t="s">
        <v>194</v>
      </c>
      <c r="C19" t="s">
        <v>322</v>
      </c>
      <c r="D19" s="2">
        <v>1890</v>
      </c>
      <c r="E19" s="7" t="s">
        <v>1267</v>
      </c>
      <c r="F19" s="2">
        <v>900</v>
      </c>
      <c r="G19" s="2">
        <v>2050</v>
      </c>
      <c r="H19" t="s">
        <v>9</v>
      </c>
      <c r="I19" s="2" t="s">
        <v>4</v>
      </c>
      <c r="J19" s="24">
        <v>923.29999999999984</v>
      </c>
      <c r="K19" s="5" t="s">
        <v>22</v>
      </c>
      <c r="L19" t="s">
        <v>167</v>
      </c>
      <c r="M19" t="s">
        <v>526</v>
      </c>
      <c r="O19" s="24"/>
      <c r="P19" s="24"/>
      <c r="Q19" s="24"/>
      <c r="R19" s="2">
        <v>1295</v>
      </c>
      <c r="S19" s="24">
        <f t="shared" si="3"/>
        <v>906.49999999999989</v>
      </c>
      <c r="T19" s="2">
        <v>990</v>
      </c>
    </row>
    <row r="20" spans="1:20" x14ac:dyDescent="0.2">
      <c r="A20" s="1" t="s">
        <v>392</v>
      </c>
      <c r="B20" s="2" t="s">
        <v>194</v>
      </c>
      <c r="C20" t="s">
        <v>322</v>
      </c>
      <c r="D20" s="2">
        <v>1980</v>
      </c>
      <c r="E20" s="7" t="s">
        <v>1267</v>
      </c>
      <c r="F20" s="2">
        <v>990</v>
      </c>
      <c r="G20" s="2">
        <v>2050</v>
      </c>
      <c r="H20" t="s">
        <v>9</v>
      </c>
      <c r="I20" s="2" t="s">
        <v>4</v>
      </c>
      <c r="J20" s="24">
        <v>951.29999999999984</v>
      </c>
      <c r="K20" s="5" t="s">
        <v>22</v>
      </c>
      <c r="L20" t="s">
        <v>167</v>
      </c>
      <c r="M20" t="s">
        <v>526</v>
      </c>
      <c r="O20" s="24"/>
      <c r="P20" s="24"/>
      <c r="Q20" s="24"/>
      <c r="R20" s="2">
        <v>1335</v>
      </c>
      <c r="S20" s="24">
        <f t="shared" si="3"/>
        <v>934.49999999999989</v>
      </c>
      <c r="T20" s="2">
        <v>990</v>
      </c>
    </row>
    <row r="21" spans="1:20" x14ac:dyDescent="0.2">
      <c r="A21" s="1" t="s">
        <v>393</v>
      </c>
      <c r="B21" s="2" t="s">
        <v>194</v>
      </c>
      <c r="C21" t="s">
        <v>322</v>
      </c>
      <c r="D21" s="2">
        <v>1200</v>
      </c>
      <c r="E21" s="7" t="s">
        <v>1262</v>
      </c>
      <c r="F21" s="2">
        <v>600</v>
      </c>
      <c r="G21" s="2">
        <v>2140</v>
      </c>
      <c r="H21" t="s">
        <v>9</v>
      </c>
      <c r="I21" s="2" t="s">
        <v>4</v>
      </c>
      <c r="J21" s="24">
        <v>914.89999999999986</v>
      </c>
      <c r="L21" t="s">
        <v>167</v>
      </c>
      <c r="M21" t="s">
        <v>526</v>
      </c>
      <c r="O21" s="24"/>
      <c r="P21" s="24"/>
      <c r="Q21" s="24"/>
      <c r="R21" s="2">
        <v>1283</v>
      </c>
      <c r="S21" s="24">
        <f t="shared" si="3"/>
        <v>898.09999999999991</v>
      </c>
      <c r="T21" s="2">
        <v>600</v>
      </c>
    </row>
    <row r="22" spans="1:20" x14ac:dyDescent="0.2">
      <c r="A22" s="1" t="s">
        <v>394</v>
      </c>
      <c r="B22" s="2" t="s">
        <v>194</v>
      </c>
      <c r="C22" t="s">
        <v>322</v>
      </c>
      <c r="D22" s="2">
        <v>1300</v>
      </c>
      <c r="E22" s="7" t="s">
        <v>1264</v>
      </c>
      <c r="F22" s="2">
        <v>650</v>
      </c>
      <c r="G22" s="2">
        <v>2140</v>
      </c>
      <c r="H22" t="s">
        <v>9</v>
      </c>
      <c r="I22" s="2" t="s">
        <v>4</v>
      </c>
      <c r="J22" s="24">
        <v>914.89999999999986</v>
      </c>
      <c r="L22" t="s">
        <v>167</v>
      </c>
      <c r="M22" t="s">
        <v>526</v>
      </c>
      <c r="O22" s="24"/>
      <c r="P22" s="24"/>
      <c r="Q22" s="24"/>
      <c r="R22" s="2">
        <v>1283</v>
      </c>
      <c r="S22" s="24">
        <f t="shared" si="3"/>
        <v>898.09999999999991</v>
      </c>
      <c r="T22" s="2">
        <v>650</v>
      </c>
    </row>
    <row r="23" spans="1:20" x14ac:dyDescent="0.2">
      <c r="A23" s="1" t="s">
        <v>395</v>
      </c>
      <c r="B23" s="2" t="s">
        <v>194</v>
      </c>
      <c r="C23" t="s">
        <v>322</v>
      </c>
      <c r="D23" s="2">
        <v>1400</v>
      </c>
      <c r="E23" s="7" t="s">
        <v>1265</v>
      </c>
      <c r="F23" s="2">
        <v>700</v>
      </c>
      <c r="G23" s="2">
        <v>2140</v>
      </c>
      <c r="H23" t="s">
        <v>9</v>
      </c>
      <c r="I23" s="2" t="s">
        <v>4</v>
      </c>
      <c r="J23" s="24">
        <v>914.89999999999986</v>
      </c>
      <c r="K23" s="5" t="s">
        <v>22</v>
      </c>
      <c r="L23" t="s">
        <v>167</v>
      </c>
      <c r="M23" t="s">
        <v>526</v>
      </c>
      <c r="O23" s="24"/>
      <c r="P23" s="24"/>
      <c r="Q23" s="24"/>
      <c r="R23" s="2">
        <v>1283</v>
      </c>
      <c r="S23" s="24">
        <f t="shared" si="3"/>
        <v>898.09999999999991</v>
      </c>
      <c r="T23" s="2">
        <v>700</v>
      </c>
    </row>
    <row r="24" spans="1:20" x14ac:dyDescent="0.2">
      <c r="A24" s="1" t="s">
        <v>396</v>
      </c>
      <c r="B24" s="2" t="s">
        <v>194</v>
      </c>
      <c r="C24" t="s">
        <v>322</v>
      </c>
      <c r="D24" s="2">
        <v>1500</v>
      </c>
      <c r="E24" s="7" t="s">
        <v>1266</v>
      </c>
      <c r="F24" s="2">
        <v>750</v>
      </c>
      <c r="G24" s="2">
        <v>2140</v>
      </c>
      <c r="H24" t="s">
        <v>9</v>
      </c>
      <c r="I24" s="2" t="s">
        <v>4</v>
      </c>
      <c r="J24" s="24">
        <v>914.89999999999986</v>
      </c>
      <c r="K24" s="5" t="s">
        <v>22</v>
      </c>
      <c r="L24" t="s">
        <v>167</v>
      </c>
      <c r="M24" t="s">
        <v>526</v>
      </c>
      <c r="O24" s="24"/>
      <c r="P24" s="24"/>
      <c r="Q24" s="24"/>
      <c r="R24" s="2">
        <v>1283</v>
      </c>
      <c r="S24" s="24">
        <f t="shared" si="3"/>
        <v>898.09999999999991</v>
      </c>
      <c r="T24" s="2">
        <v>750</v>
      </c>
    </row>
    <row r="25" spans="1:20" x14ac:dyDescent="0.2">
      <c r="A25" s="1" t="s">
        <v>397</v>
      </c>
      <c r="B25" s="2" t="s">
        <v>194</v>
      </c>
      <c r="C25" t="s">
        <v>322</v>
      </c>
      <c r="D25" s="2">
        <v>1590</v>
      </c>
      <c r="E25" s="7" t="s">
        <v>1267</v>
      </c>
      <c r="F25" s="2">
        <v>600</v>
      </c>
      <c r="G25" s="2">
        <v>2140</v>
      </c>
      <c r="H25" t="s">
        <v>9</v>
      </c>
      <c r="I25" s="2" t="s">
        <v>4</v>
      </c>
      <c r="J25" s="24">
        <v>914.89999999999986</v>
      </c>
      <c r="K25" s="5" t="s">
        <v>22</v>
      </c>
      <c r="L25" t="s">
        <v>167</v>
      </c>
      <c r="M25" t="s">
        <v>526</v>
      </c>
      <c r="O25" s="24"/>
      <c r="P25" s="24"/>
      <c r="Q25" s="24"/>
      <c r="R25" s="2">
        <v>1283</v>
      </c>
      <c r="S25" s="24">
        <f t="shared" si="3"/>
        <v>898.09999999999991</v>
      </c>
      <c r="T25" s="2">
        <v>990</v>
      </c>
    </row>
    <row r="26" spans="1:20" x14ac:dyDescent="0.2">
      <c r="A26" s="1" t="s">
        <v>398</v>
      </c>
      <c r="B26" s="2" t="s">
        <v>194</v>
      </c>
      <c r="C26" t="s">
        <v>322</v>
      </c>
      <c r="D26" s="2">
        <v>1600</v>
      </c>
      <c r="E26" s="7" t="s">
        <v>1263</v>
      </c>
      <c r="F26" s="2">
        <v>800</v>
      </c>
      <c r="G26" s="2">
        <v>2140</v>
      </c>
      <c r="H26" t="s">
        <v>9</v>
      </c>
      <c r="I26" s="2" t="s">
        <v>4</v>
      </c>
      <c r="J26" s="24">
        <v>896.69999999999993</v>
      </c>
      <c r="K26" s="5" t="s">
        <v>22</v>
      </c>
      <c r="L26" t="s">
        <v>167</v>
      </c>
      <c r="M26" t="s">
        <v>526</v>
      </c>
      <c r="O26" s="24"/>
      <c r="P26" s="24"/>
      <c r="Q26" s="24"/>
      <c r="R26" s="2">
        <v>1257</v>
      </c>
      <c r="S26" s="24">
        <f t="shared" si="3"/>
        <v>879.9</v>
      </c>
      <c r="T26" s="2">
        <v>800</v>
      </c>
    </row>
    <row r="27" spans="1:20" x14ac:dyDescent="0.2">
      <c r="A27" s="1" t="s">
        <v>399</v>
      </c>
      <c r="B27" s="2" t="s">
        <v>194</v>
      </c>
      <c r="C27" t="s">
        <v>322</v>
      </c>
      <c r="D27" s="2">
        <v>1690</v>
      </c>
      <c r="E27" s="7" t="s">
        <v>1267</v>
      </c>
      <c r="F27" s="2">
        <v>700</v>
      </c>
      <c r="G27" s="2">
        <v>2140</v>
      </c>
      <c r="H27" t="s">
        <v>9</v>
      </c>
      <c r="I27" s="2" t="s">
        <v>4</v>
      </c>
      <c r="J27" s="24">
        <v>926.09999999999991</v>
      </c>
      <c r="K27" s="5" t="s">
        <v>22</v>
      </c>
      <c r="L27" t="s">
        <v>167</v>
      </c>
      <c r="M27" t="s">
        <v>526</v>
      </c>
      <c r="O27" s="24"/>
      <c r="P27" s="24"/>
      <c r="Q27" s="24"/>
      <c r="R27" s="2">
        <v>1299</v>
      </c>
      <c r="S27" s="24">
        <f t="shared" si="3"/>
        <v>909.3</v>
      </c>
      <c r="T27" s="2">
        <v>990</v>
      </c>
    </row>
    <row r="28" spans="1:20" x14ac:dyDescent="0.2">
      <c r="A28" s="1" t="s">
        <v>400</v>
      </c>
      <c r="B28" s="2" t="s">
        <v>194</v>
      </c>
      <c r="C28" t="s">
        <v>322</v>
      </c>
      <c r="D28" s="2">
        <v>1780</v>
      </c>
      <c r="E28" s="7" t="s">
        <v>1268</v>
      </c>
      <c r="F28" s="2">
        <v>890</v>
      </c>
      <c r="G28" s="2">
        <v>2140</v>
      </c>
      <c r="H28" t="s">
        <v>9</v>
      </c>
      <c r="I28" s="2" t="s">
        <v>4</v>
      </c>
      <c r="J28" s="24">
        <v>926.09999999999991</v>
      </c>
      <c r="K28" s="5" t="s">
        <v>22</v>
      </c>
      <c r="L28" t="s">
        <v>167</v>
      </c>
      <c r="M28" t="s">
        <v>526</v>
      </c>
      <c r="O28" s="24"/>
      <c r="P28" s="24"/>
      <c r="Q28" s="24"/>
      <c r="R28" s="2">
        <v>1299</v>
      </c>
      <c r="S28" s="24">
        <f t="shared" si="3"/>
        <v>909.3</v>
      </c>
      <c r="T28" s="2">
        <v>890</v>
      </c>
    </row>
    <row r="29" spans="1:20" x14ac:dyDescent="0.2">
      <c r="A29" s="1" t="s">
        <v>401</v>
      </c>
      <c r="B29" s="2" t="s">
        <v>194</v>
      </c>
      <c r="C29" t="s">
        <v>322</v>
      </c>
      <c r="D29" s="2">
        <v>1790</v>
      </c>
      <c r="E29" s="7" t="s">
        <v>1267</v>
      </c>
      <c r="F29" s="2">
        <v>800</v>
      </c>
      <c r="G29" s="2">
        <v>2140</v>
      </c>
      <c r="H29" t="s">
        <v>9</v>
      </c>
      <c r="I29" s="2" t="s">
        <v>4</v>
      </c>
      <c r="J29" s="24">
        <v>926.09999999999991</v>
      </c>
      <c r="K29" s="5" t="s">
        <v>22</v>
      </c>
      <c r="L29" t="s">
        <v>167</v>
      </c>
      <c r="M29" t="s">
        <v>526</v>
      </c>
      <c r="O29" s="24"/>
      <c r="P29" s="24"/>
      <c r="Q29" s="24"/>
      <c r="R29" s="2">
        <v>1299</v>
      </c>
      <c r="S29" s="24">
        <f t="shared" si="3"/>
        <v>909.3</v>
      </c>
      <c r="T29" s="2">
        <v>990</v>
      </c>
    </row>
    <row r="30" spans="1:20" x14ac:dyDescent="0.2">
      <c r="A30" s="1" t="s">
        <v>402</v>
      </c>
      <c r="B30" s="2" t="s">
        <v>194</v>
      </c>
      <c r="C30" t="s">
        <v>322</v>
      </c>
      <c r="D30" s="2">
        <v>1890</v>
      </c>
      <c r="E30" s="7" t="s">
        <v>1267</v>
      </c>
      <c r="F30" s="2">
        <v>900</v>
      </c>
      <c r="G30" s="2">
        <v>2140</v>
      </c>
      <c r="H30" t="s">
        <v>9</v>
      </c>
      <c r="I30" s="2" t="s">
        <v>4</v>
      </c>
      <c r="J30" s="24">
        <v>926.09999999999991</v>
      </c>
      <c r="K30" s="5" t="s">
        <v>22</v>
      </c>
      <c r="L30" t="s">
        <v>167</v>
      </c>
      <c r="M30" t="s">
        <v>526</v>
      </c>
      <c r="O30" s="24"/>
      <c r="P30" s="24"/>
      <c r="Q30" s="24"/>
      <c r="R30" s="2">
        <v>1299</v>
      </c>
      <c r="S30" s="24">
        <f t="shared" si="3"/>
        <v>909.3</v>
      </c>
      <c r="T30" s="2">
        <v>990</v>
      </c>
    </row>
    <row r="31" spans="1:20" x14ac:dyDescent="0.2">
      <c r="A31" s="1" t="s">
        <v>403</v>
      </c>
      <c r="B31" s="2" t="s">
        <v>194</v>
      </c>
      <c r="C31" t="s">
        <v>322</v>
      </c>
      <c r="D31" s="2">
        <v>1980</v>
      </c>
      <c r="E31" s="7" t="s">
        <v>1267</v>
      </c>
      <c r="F31" s="2">
        <v>990</v>
      </c>
      <c r="G31" s="2">
        <v>2140</v>
      </c>
      <c r="H31" t="s">
        <v>9</v>
      </c>
      <c r="I31" s="2" t="s">
        <v>4</v>
      </c>
      <c r="J31" s="24">
        <v>956.19999999999993</v>
      </c>
      <c r="K31" s="5" t="s">
        <v>22</v>
      </c>
      <c r="L31" t="s">
        <v>167</v>
      </c>
      <c r="M31" t="s">
        <v>526</v>
      </c>
      <c r="O31" s="24"/>
      <c r="P31" s="24"/>
      <c r="Q31" s="24"/>
      <c r="R31" s="2">
        <v>1342</v>
      </c>
      <c r="S31" s="24">
        <f t="shared" si="3"/>
        <v>939.4</v>
      </c>
      <c r="T31" s="2">
        <v>990</v>
      </c>
    </row>
    <row r="32" spans="1:20" x14ac:dyDescent="0.2">
      <c r="A32" s="1" t="s">
        <v>404</v>
      </c>
      <c r="B32" s="2" t="s">
        <v>194</v>
      </c>
      <c r="C32" t="s">
        <v>322</v>
      </c>
      <c r="D32" s="2" t="s">
        <v>11</v>
      </c>
      <c r="G32" s="2" t="s">
        <v>12</v>
      </c>
      <c r="H32" t="s">
        <v>2</v>
      </c>
      <c r="I32" s="2" t="s">
        <v>10</v>
      </c>
      <c r="J32" s="24">
        <v>634.79999999999995</v>
      </c>
      <c r="L32" t="s">
        <v>167</v>
      </c>
      <c r="M32" t="s">
        <v>526</v>
      </c>
      <c r="R32" s="2">
        <v>1044</v>
      </c>
      <c r="S32" s="24">
        <f t="shared" si="3"/>
        <v>626.4</v>
      </c>
    </row>
    <row r="33" spans="1:19" x14ac:dyDescent="0.2">
      <c r="A33" s="1" t="s">
        <v>405</v>
      </c>
      <c r="B33" s="2" t="s">
        <v>194</v>
      </c>
      <c r="C33" t="s">
        <v>322</v>
      </c>
      <c r="D33" s="2" t="s">
        <v>11</v>
      </c>
      <c r="G33" s="2">
        <v>2050</v>
      </c>
      <c r="H33" t="s">
        <v>2</v>
      </c>
      <c r="I33" s="2" t="s">
        <v>10</v>
      </c>
      <c r="J33" s="24">
        <v>598.79999999999995</v>
      </c>
      <c r="L33" t="s">
        <v>167</v>
      </c>
      <c r="M33" t="s">
        <v>526</v>
      </c>
      <c r="R33" s="2">
        <v>984</v>
      </c>
      <c r="S33" s="24">
        <f t="shared" si="3"/>
        <v>590.4</v>
      </c>
    </row>
    <row r="34" spans="1:19" x14ac:dyDescent="0.2">
      <c r="A34" s="1" t="s">
        <v>406</v>
      </c>
      <c r="B34" s="2" t="s">
        <v>194</v>
      </c>
      <c r="C34" t="s">
        <v>322</v>
      </c>
      <c r="D34" s="2" t="s">
        <v>11</v>
      </c>
      <c r="G34" s="2" t="s">
        <v>13</v>
      </c>
      <c r="H34" t="s">
        <v>2</v>
      </c>
      <c r="I34" s="2" t="s">
        <v>10</v>
      </c>
      <c r="J34" s="24">
        <v>649.19999999999993</v>
      </c>
      <c r="L34" t="s">
        <v>167</v>
      </c>
      <c r="M34" t="s">
        <v>526</v>
      </c>
      <c r="R34" s="2">
        <v>1068</v>
      </c>
      <c r="S34" s="24">
        <f t="shared" si="3"/>
        <v>640.79999999999995</v>
      </c>
    </row>
    <row r="35" spans="1:19" x14ac:dyDescent="0.2">
      <c r="A35" s="1" t="s">
        <v>407</v>
      </c>
      <c r="B35" s="2" t="s">
        <v>194</v>
      </c>
      <c r="C35" t="s">
        <v>322</v>
      </c>
      <c r="D35" s="2" t="s">
        <v>11</v>
      </c>
      <c r="G35" s="2">
        <v>2140</v>
      </c>
      <c r="H35" t="s">
        <v>2</v>
      </c>
      <c r="I35" s="2" t="s">
        <v>10</v>
      </c>
      <c r="J35" s="24">
        <v>613.19999999999993</v>
      </c>
      <c r="L35" t="s">
        <v>167</v>
      </c>
      <c r="M35" t="s">
        <v>526</v>
      </c>
      <c r="R35" s="2">
        <v>1008</v>
      </c>
      <c r="S35" s="24">
        <f t="shared" si="3"/>
        <v>604.79999999999995</v>
      </c>
    </row>
    <row r="36" spans="1:19" x14ac:dyDescent="0.2">
      <c r="A36" s="1" t="s">
        <v>408</v>
      </c>
      <c r="B36" s="2" t="s">
        <v>194</v>
      </c>
      <c r="C36" t="s">
        <v>322</v>
      </c>
      <c r="D36" s="2" t="s">
        <v>11</v>
      </c>
      <c r="G36" s="2" t="s">
        <v>14</v>
      </c>
      <c r="H36" t="s">
        <v>2</v>
      </c>
      <c r="I36" s="2" t="s">
        <v>10</v>
      </c>
      <c r="J36" s="24">
        <v>778.8</v>
      </c>
      <c r="L36" t="s">
        <v>167</v>
      </c>
      <c r="M36" t="s">
        <v>526</v>
      </c>
      <c r="R36" s="2">
        <v>1284</v>
      </c>
      <c r="S36" s="24">
        <f t="shared" si="3"/>
        <v>770.4</v>
      </c>
    </row>
    <row r="37" spans="1:19" x14ac:dyDescent="0.2">
      <c r="A37" s="1" t="s">
        <v>409</v>
      </c>
      <c r="B37" s="2" t="s">
        <v>194</v>
      </c>
      <c r="C37" t="s">
        <v>322</v>
      </c>
      <c r="D37" s="2" t="s">
        <v>11</v>
      </c>
      <c r="G37" s="2" t="s">
        <v>1306</v>
      </c>
      <c r="H37" t="s">
        <v>2</v>
      </c>
      <c r="I37" s="2" t="s">
        <v>10</v>
      </c>
      <c r="J37" s="24">
        <v>814.19999999999993</v>
      </c>
      <c r="L37" t="s">
        <v>167</v>
      </c>
      <c r="M37" t="s">
        <v>526</v>
      </c>
      <c r="R37" s="2">
        <v>1343</v>
      </c>
      <c r="S37" s="24">
        <f t="shared" si="3"/>
        <v>805.8</v>
      </c>
    </row>
    <row r="38" spans="1:19" x14ac:dyDescent="0.2">
      <c r="A38" s="1" t="s">
        <v>410</v>
      </c>
      <c r="B38" s="2" t="s">
        <v>194</v>
      </c>
      <c r="C38" t="s">
        <v>322</v>
      </c>
      <c r="D38" s="2" t="s">
        <v>17</v>
      </c>
      <c r="G38" s="2" t="s">
        <v>12</v>
      </c>
      <c r="H38" t="s">
        <v>2</v>
      </c>
      <c r="I38" s="2" t="s">
        <v>10</v>
      </c>
      <c r="J38" s="24">
        <v>653.4</v>
      </c>
      <c r="L38" t="s">
        <v>167</v>
      </c>
      <c r="M38" t="s">
        <v>526</v>
      </c>
      <c r="R38" s="2">
        <v>1075</v>
      </c>
      <c r="S38" s="24">
        <f t="shared" si="3"/>
        <v>645</v>
      </c>
    </row>
    <row r="39" spans="1:19" x14ac:dyDescent="0.2">
      <c r="A39" s="1" t="s">
        <v>411</v>
      </c>
      <c r="B39" s="2" t="s">
        <v>194</v>
      </c>
      <c r="C39" t="s">
        <v>322</v>
      </c>
      <c r="D39" s="2" t="s">
        <v>17</v>
      </c>
      <c r="G39" s="2">
        <v>2050</v>
      </c>
      <c r="H39" t="s">
        <v>2</v>
      </c>
      <c r="I39" s="2" t="s">
        <v>10</v>
      </c>
      <c r="J39" s="24">
        <v>619.79999999999995</v>
      </c>
      <c r="L39" t="s">
        <v>167</v>
      </c>
      <c r="M39" t="s">
        <v>526</v>
      </c>
      <c r="R39" s="2">
        <v>1019</v>
      </c>
      <c r="S39" s="24">
        <f t="shared" si="3"/>
        <v>611.4</v>
      </c>
    </row>
    <row r="40" spans="1:19" x14ac:dyDescent="0.2">
      <c r="A40" s="1" t="s">
        <v>412</v>
      </c>
      <c r="B40" s="2" t="s">
        <v>194</v>
      </c>
      <c r="C40" t="s">
        <v>322</v>
      </c>
      <c r="D40" s="2" t="s">
        <v>17</v>
      </c>
      <c r="G40" s="2" t="s">
        <v>13</v>
      </c>
      <c r="H40" t="s">
        <v>2</v>
      </c>
      <c r="I40" s="2" t="s">
        <v>10</v>
      </c>
      <c r="J40" s="24">
        <v>670.8</v>
      </c>
      <c r="L40" t="s">
        <v>167</v>
      </c>
      <c r="M40" t="s">
        <v>526</v>
      </c>
      <c r="R40" s="2">
        <v>1104</v>
      </c>
      <c r="S40" s="24">
        <f t="shared" si="3"/>
        <v>662.4</v>
      </c>
    </row>
    <row r="41" spans="1:19" x14ac:dyDescent="0.2">
      <c r="A41" s="1" t="s">
        <v>413</v>
      </c>
      <c r="B41" s="2" t="s">
        <v>194</v>
      </c>
      <c r="C41" t="s">
        <v>322</v>
      </c>
      <c r="D41" s="2" t="s">
        <v>17</v>
      </c>
      <c r="G41" s="2">
        <v>2140</v>
      </c>
      <c r="H41" t="s">
        <v>2</v>
      </c>
      <c r="I41" s="2" t="s">
        <v>10</v>
      </c>
      <c r="J41" s="24">
        <v>639</v>
      </c>
      <c r="L41" t="s">
        <v>167</v>
      </c>
      <c r="M41" t="s">
        <v>526</v>
      </c>
      <c r="R41" s="2">
        <v>1051</v>
      </c>
      <c r="S41" s="24">
        <f t="shared" si="3"/>
        <v>630.6</v>
      </c>
    </row>
    <row r="42" spans="1:19" x14ac:dyDescent="0.2">
      <c r="A42" s="1" t="s">
        <v>414</v>
      </c>
      <c r="B42" s="2" t="s">
        <v>194</v>
      </c>
      <c r="C42" t="s">
        <v>322</v>
      </c>
      <c r="D42" s="2" t="s">
        <v>17</v>
      </c>
      <c r="G42" s="2" t="s">
        <v>14</v>
      </c>
      <c r="H42" t="s">
        <v>2</v>
      </c>
      <c r="I42" s="2" t="s">
        <v>10</v>
      </c>
      <c r="J42" s="24">
        <v>778.8</v>
      </c>
      <c r="L42" t="s">
        <v>167</v>
      </c>
      <c r="M42" t="s">
        <v>526</v>
      </c>
      <c r="R42" s="2">
        <v>1284</v>
      </c>
      <c r="S42" s="24">
        <f t="shared" si="3"/>
        <v>770.4</v>
      </c>
    </row>
    <row r="43" spans="1:19" x14ac:dyDescent="0.2">
      <c r="A43" s="1" t="s">
        <v>415</v>
      </c>
      <c r="B43" s="2" t="s">
        <v>194</v>
      </c>
      <c r="C43" t="s">
        <v>322</v>
      </c>
      <c r="D43" s="2" t="s">
        <v>17</v>
      </c>
      <c r="G43" s="2" t="s">
        <v>1306</v>
      </c>
      <c r="H43" t="s">
        <v>2</v>
      </c>
      <c r="I43" s="2" t="s">
        <v>10</v>
      </c>
      <c r="J43" s="24">
        <v>814.19999999999993</v>
      </c>
      <c r="L43" t="s">
        <v>167</v>
      </c>
      <c r="M43" t="s">
        <v>526</v>
      </c>
      <c r="R43" s="2">
        <v>1343</v>
      </c>
      <c r="S43" s="24">
        <f t="shared" si="3"/>
        <v>805.8</v>
      </c>
    </row>
    <row r="44" spans="1:19" x14ac:dyDescent="0.2">
      <c r="A44" s="1" t="s">
        <v>416</v>
      </c>
      <c r="B44" s="2" t="s">
        <v>194</v>
      </c>
      <c r="C44" t="s">
        <v>322</v>
      </c>
      <c r="D44" s="2" t="s">
        <v>18</v>
      </c>
      <c r="G44" s="2" t="s">
        <v>12</v>
      </c>
      <c r="H44" t="s">
        <v>2</v>
      </c>
      <c r="I44" s="2" t="s">
        <v>10</v>
      </c>
      <c r="J44" s="24">
        <v>670.8</v>
      </c>
      <c r="L44" t="s">
        <v>167</v>
      </c>
      <c r="M44" t="s">
        <v>526</v>
      </c>
      <c r="R44" s="2">
        <v>1104</v>
      </c>
      <c r="S44" s="24">
        <f t="shared" si="3"/>
        <v>662.4</v>
      </c>
    </row>
    <row r="45" spans="1:19" x14ac:dyDescent="0.2">
      <c r="A45" s="1" t="s">
        <v>417</v>
      </c>
      <c r="B45" s="2" t="s">
        <v>194</v>
      </c>
      <c r="C45" t="s">
        <v>322</v>
      </c>
      <c r="D45" s="2" t="s">
        <v>18</v>
      </c>
      <c r="G45" s="2">
        <v>2050</v>
      </c>
      <c r="H45" t="s">
        <v>2</v>
      </c>
      <c r="I45" s="2" t="s">
        <v>10</v>
      </c>
      <c r="J45" s="24">
        <v>640.79999999999995</v>
      </c>
      <c r="L45" t="s">
        <v>167</v>
      </c>
      <c r="M45" t="s">
        <v>526</v>
      </c>
      <c r="R45" s="2">
        <v>1054</v>
      </c>
      <c r="S45" s="24">
        <f t="shared" si="3"/>
        <v>632.4</v>
      </c>
    </row>
    <row r="46" spans="1:19" x14ac:dyDescent="0.2">
      <c r="A46" s="1" t="s">
        <v>418</v>
      </c>
      <c r="B46" s="2" t="s">
        <v>194</v>
      </c>
      <c r="C46" t="s">
        <v>322</v>
      </c>
      <c r="D46" s="2" t="s">
        <v>18</v>
      </c>
      <c r="G46" s="2" t="s">
        <v>13</v>
      </c>
      <c r="H46" t="s">
        <v>2</v>
      </c>
      <c r="I46" s="2" t="s">
        <v>10</v>
      </c>
      <c r="J46" s="24">
        <v>689.4</v>
      </c>
      <c r="L46" t="s">
        <v>167</v>
      </c>
      <c r="M46" t="s">
        <v>526</v>
      </c>
      <c r="R46" s="2">
        <v>1135</v>
      </c>
      <c r="S46" s="24">
        <f t="shared" si="3"/>
        <v>681</v>
      </c>
    </row>
    <row r="47" spans="1:19" x14ac:dyDescent="0.2">
      <c r="A47" s="1" t="s">
        <v>419</v>
      </c>
      <c r="B47" s="2" t="s">
        <v>194</v>
      </c>
      <c r="C47" t="s">
        <v>322</v>
      </c>
      <c r="D47" s="2" t="s">
        <v>18</v>
      </c>
      <c r="G47" s="2">
        <v>2140</v>
      </c>
      <c r="H47" t="s">
        <v>2</v>
      </c>
      <c r="I47" s="2" t="s">
        <v>10</v>
      </c>
      <c r="J47" s="24">
        <v>653.4</v>
      </c>
      <c r="L47" t="s">
        <v>167</v>
      </c>
      <c r="M47" t="s">
        <v>526</v>
      </c>
      <c r="R47" s="2">
        <v>1075</v>
      </c>
      <c r="S47" s="24">
        <f t="shared" si="3"/>
        <v>645</v>
      </c>
    </row>
    <row r="48" spans="1:19" x14ac:dyDescent="0.2">
      <c r="A48" s="1" t="s">
        <v>420</v>
      </c>
      <c r="B48" s="2" t="s">
        <v>194</v>
      </c>
      <c r="C48" t="s">
        <v>322</v>
      </c>
      <c r="D48" s="2" t="s">
        <v>18</v>
      </c>
      <c r="G48" s="2" t="s">
        <v>14</v>
      </c>
      <c r="H48" t="s">
        <v>2</v>
      </c>
      <c r="I48" s="2" t="s">
        <v>10</v>
      </c>
      <c r="J48" s="24">
        <v>846.59999999999991</v>
      </c>
      <c r="L48" t="s">
        <v>167</v>
      </c>
      <c r="M48" t="s">
        <v>526</v>
      </c>
      <c r="R48" s="2">
        <v>1397</v>
      </c>
      <c r="S48" s="24">
        <f t="shared" si="3"/>
        <v>838.19999999999993</v>
      </c>
    </row>
    <row r="49" spans="1:20" x14ac:dyDescent="0.2">
      <c r="A49" s="1" t="s">
        <v>421</v>
      </c>
      <c r="B49" s="2" t="s">
        <v>194</v>
      </c>
      <c r="C49" t="s">
        <v>322</v>
      </c>
      <c r="D49" s="2" t="s">
        <v>18</v>
      </c>
      <c r="G49" s="2" t="s">
        <v>1306</v>
      </c>
      <c r="H49" t="s">
        <v>2</v>
      </c>
      <c r="I49" s="2" t="s">
        <v>10</v>
      </c>
      <c r="J49" s="24">
        <v>881.4</v>
      </c>
      <c r="L49" t="s">
        <v>167</v>
      </c>
      <c r="M49" t="s">
        <v>526</v>
      </c>
      <c r="R49" s="2">
        <v>1455</v>
      </c>
      <c r="S49" s="24">
        <f t="shared" si="3"/>
        <v>873</v>
      </c>
    </row>
    <row r="50" spans="1:20" x14ac:dyDescent="0.2">
      <c r="A50" s="1" t="s">
        <v>422</v>
      </c>
      <c r="B50" s="2" t="s">
        <v>194</v>
      </c>
      <c r="C50" t="s">
        <v>322</v>
      </c>
      <c r="D50" s="2" t="s">
        <v>19</v>
      </c>
      <c r="G50" s="2" t="s">
        <v>12</v>
      </c>
      <c r="H50" t="s">
        <v>2</v>
      </c>
      <c r="I50" s="2" t="s">
        <v>10</v>
      </c>
      <c r="J50" s="24">
        <v>723.59999999999991</v>
      </c>
      <c r="L50" t="s">
        <v>167</v>
      </c>
      <c r="M50" t="s">
        <v>526</v>
      </c>
      <c r="R50" s="2">
        <v>1192</v>
      </c>
      <c r="S50" s="24">
        <f t="shared" si="3"/>
        <v>715.19999999999993</v>
      </c>
    </row>
    <row r="51" spans="1:20" x14ac:dyDescent="0.2">
      <c r="A51" s="1" t="s">
        <v>423</v>
      </c>
      <c r="B51" s="2" t="s">
        <v>194</v>
      </c>
      <c r="C51" t="s">
        <v>322</v>
      </c>
      <c r="D51" s="2" t="s">
        <v>19</v>
      </c>
      <c r="G51" s="2">
        <v>2050</v>
      </c>
      <c r="H51" t="s">
        <v>2</v>
      </c>
      <c r="I51" s="2" t="s">
        <v>10</v>
      </c>
      <c r="J51" s="24">
        <v>694.8</v>
      </c>
      <c r="L51" t="s">
        <v>167</v>
      </c>
      <c r="M51" t="s">
        <v>526</v>
      </c>
      <c r="R51" s="2">
        <v>1144</v>
      </c>
      <c r="S51" s="24">
        <f t="shared" si="3"/>
        <v>686.4</v>
      </c>
    </row>
    <row r="52" spans="1:20" x14ac:dyDescent="0.2">
      <c r="A52" s="1" t="s">
        <v>424</v>
      </c>
      <c r="B52" s="2" t="s">
        <v>194</v>
      </c>
      <c r="C52" t="s">
        <v>322</v>
      </c>
      <c r="D52" s="2" t="s">
        <v>19</v>
      </c>
      <c r="G52" s="2" t="s">
        <v>13</v>
      </c>
      <c r="H52" t="s">
        <v>2</v>
      </c>
      <c r="I52" s="2" t="s">
        <v>10</v>
      </c>
      <c r="J52" s="24">
        <v>744.59999999999991</v>
      </c>
      <c r="L52" t="s">
        <v>167</v>
      </c>
      <c r="M52" t="s">
        <v>526</v>
      </c>
      <c r="R52" s="2">
        <v>1227</v>
      </c>
      <c r="S52" s="24">
        <f t="shared" si="3"/>
        <v>736.19999999999993</v>
      </c>
    </row>
    <row r="53" spans="1:20" x14ac:dyDescent="0.2">
      <c r="A53" s="1" t="s">
        <v>425</v>
      </c>
      <c r="B53" s="2" t="s">
        <v>194</v>
      </c>
      <c r="C53" t="s">
        <v>322</v>
      </c>
      <c r="D53" s="2" t="s">
        <v>19</v>
      </c>
      <c r="G53" s="2">
        <v>2140</v>
      </c>
      <c r="H53" t="s">
        <v>2</v>
      </c>
      <c r="I53" s="2" t="s">
        <v>10</v>
      </c>
      <c r="J53" s="24">
        <v>717</v>
      </c>
      <c r="L53" t="s">
        <v>167</v>
      </c>
      <c r="M53" t="s">
        <v>526</v>
      </c>
      <c r="R53" s="2">
        <v>1181</v>
      </c>
      <c r="S53" s="24">
        <f t="shared" si="3"/>
        <v>708.6</v>
      </c>
    </row>
    <row r="54" spans="1:20" x14ac:dyDescent="0.2">
      <c r="A54" s="1" t="s">
        <v>426</v>
      </c>
      <c r="B54" s="2" t="s">
        <v>194</v>
      </c>
      <c r="C54" t="s">
        <v>322</v>
      </c>
      <c r="D54" s="2" t="s">
        <v>19</v>
      </c>
      <c r="G54" s="2" t="s">
        <v>14</v>
      </c>
      <c r="H54" t="s">
        <v>2</v>
      </c>
      <c r="I54" s="2" t="s">
        <v>10</v>
      </c>
      <c r="J54" s="24">
        <v>846.59999999999991</v>
      </c>
      <c r="L54" t="s">
        <v>167</v>
      </c>
      <c r="M54" t="s">
        <v>526</v>
      </c>
      <c r="R54" s="2">
        <v>1397</v>
      </c>
      <c r="S54" s="24">
        <f t="shared" si="3"/>
        <v>838.19999999999993</v>
      </c>
    </row>
    <row r="55" spans="1:20" x14ac:dyDescent="0.2">
      <c r="A55" s="1" t="s">
        <v>427</v>
      </c>
      <c r="B55" s="2" t="s">
        <v>194</v>
      </c>
      <c r="C55" t="s">
        <v>322</v>
      </c>
      <c r="D55" s="2" t="s">
        <v>19</v>
      </c>
      <c r="G55" s="2" t="s">
        <v>1306</v>
      </c>
      <c r="H55" t="s">
        <v>2</v>
      </c>
      <c r="I55" s="2" t="s">
        <v>10</v>
      </c>
      <c r="J55" s="24">
        <v>881.4</v>
      </c>
      <c r="L55" t="s">
        <v>167</v>
      </c>
      <c r="M55" t="s">
        <v>526</v>
      </c>
      <c r="R55" s="2">
        <v>1455</v>
      </c>
      <c r="S55" s="24">
        <f t="shared" si="3"/>
        <v>873</v>
      </c>
    </row>
    <row r="56" spans="1:20" x14ac:dyDescent="0.2">
      <c r="A56" s="1" t="s">
        <v>428</v>
      </c>
      <c r="B56" s="2" t="s">
        <v>194</v>
      </c>
      <c r="C56" t="s">
        <v>322</v>
      </c>
      <c r="D56" s="2" t="s">
        <v>1307</v>
      </c>
      <c r="G56" s="2">
        <v>2050</v>
      </c>
      <c r="H56" t="s">
        <v>2</v>
      </c>
      <c r="I56" s="2" t="s">
        <v>10</v>
      </c>
      <c r="J56" s="24">
        <v>736.8</v>
      </c>
      <c r="L56" t="s">
        <v>167</v>
      </c>
      <c r="M56" t="s">
        <v>526</v>
      </c>
      <c r="R56" s="2">
        <v>1214</v>
      </c>
      <c r="S56" s="24">
        <f t="shared" si="3"/>
        <v>728.4</v>
      </c>
    </row>
    <row r="57" spans="1:20" x14ac:dyDescent="0.2">
      <c r="A57" s="1" t="s">
        <v>429</v>
      </c>
      <c r="B57" s="2" t="s">
        <v>194</v>
      </c>
      <c r="C57" t="s">
        <v>322</v>
      </c>
      <c r="D57" s="2" t="s">
        <v>1307</v>
      </c>
      <c r="G57" s="2" t="s">
        <v>13</v>
      </c>
      <c r="H57" t="s">
        <v>2</v>
      </c>
      <c r="I57" s="2" t="s">
        <v>10</v>
      </c>
      <c r="J57" s="24">
        <v>785.4</v>
      </c>
      <c r="L57" t="s">
        <v>167</v>
      </c>
      <c r="M57" t="s">
        <v>526</v>
      </c>
      <c r="R57" s="2">
        <v>1295</v>
      </c>
      <c r="S57" s="24">
        <f t="shared" si="3"/>
        <v>777</v>
      </c>
    </row>
    <row r="58" spans="1:20" x14ac:dyDescent="0.2">
      <c r="A58" s="1" t="s">
        <v>430</v>
      </c>
      <c r="B58" s="2" t="s">
        <v>194</v>
      </c>
      <c r="C58" t="s">
        <v>322</v>
      </c>
      <c r="D58" s="2" t="s">
        <v>1307</v>
      </c>
      <c r="G58" s="2">
        <v>2140</v>
      </c>
      <c r="H58" t="s">
        <v>2</v>
      </c>
      <c r="I58" s="2" t="s">
        <v>10</v>
      </c>
      <c r="J58" s="24">
        <v>759.59999999999991</v>
      </c>
      <c r="L58" t="s">
        <v>167</v>
      </c>
      <c r="M58" t="s">
        <v>526</v>
      </c>
      <c r="R58" s="2">
        <v>1252</v>
      </c>
      <c r="S58" s="24">
        <f t="shared" ref="S58:S112" si="5">IF(I58="Standard", R58*0.7, IF(I58="Sur mesure", R58*0.6, "Valeur non reconnue"))</f>
        <v>751.19999999999993</v>
      </c>
    </row>
    <row r="59" spans="1:20" x14ac:dyDescent="0.2">
      <c r="A59" s="1" t="s">
        <v>431</v>
      </c>
      <c r="B59" s="2" t="s">
        <v>194</v>
      </c>
      <c r="C59" t="s">
        <v>322</v>
      </c>
      <c r="D59" s="2" t="s">
        <v>1307</v>
      </c>
      <c r="G59" s="2" t="s">
        <v>14</v>
      </c>
      <c r="H59" t="s">
        <v>2</v>
      </c>
      <c r="I59" s="2" t="s">
        <v>10</v>
      </c>
      <c r="J59" s="24">
        <v>908.4</v>
      </c>
      <c r="L59" t="s">
        <v>167</v>
      </c>
      <c r="M59" t="s">
        <v>526</v>
      </c>
      <c r="R59" s="2">
        <v>1500</v>
      </c>
      <c r="S59" s="24">
        <f t="shared" si="5"/>
        <v>900</v>
      </c>
    </row>
    <row r="60" spans="1:20" x14ac:dyDescent="0.2">
      <c r="A60" s="1" t="s">
        <v>432</v>
      </c>
      <c r="B60" s="2" t="s">
        <v>194</v>
      </c>
      <c r="C60" t="s">
        <v>322</v>
      </c>
      <c r="D60" s="2" t="s">
        <v>1307</v>
      </c>
      <c r="G60" s="2" t="s">
        <v>1306</v>
      </c>
      <c r="H60" t="s">
        <v>2</v>
      </c>
      <c r="I60" s="2" t="s">
        <v>10</v>
      </c>
      <c r="J60" s="24">
        <v>1016.9999999999999</v>
      </c>
      <c r="L60" t="s">
        <v>167</v>
      </c>
      <c r="M60" t="s">
        <v>526</v>
      </c>
      <c r="R60" s="2">
        <v>1681</v>
      </c>
      <c r="S60" s="24">
        <f t="shared" si="5"/>
        <v>1008.5999999999999</v>
      </c>
    </row>
    <row r="61" spans="1:20" x14ac:dyDescent="0.2">
      <c r="A61" t="s">
        <v>433</v>
      </c>
      <c r="B61" s="2" t="s">
        <v>194</v>
      </c>
      <c r="C61" t="s">
        <v>322</v>
      </c>
      <c r="D61" t="s">
        <v>23</v>
      </c>
      <c r="E61" s="2" t="s">
        <v>11</v>
      </c>
      <c r="F61" s="6"/>
      <c r="G61" t="s">
        <v>12</v>
      </c>
      <c r="H61" t="s">
        <v>9</v>
      </c>
      <c r="I61" s="2" t="s">
        <v>10</v>
      </c>
      <c r="J61" s="24">
        <v>1298.3999999999999</v>
      </c>
      <c r="L61" t="s">
        <v>167</v>
      </c>
      <c r="M61" t="s">
        <v>526</v>
      </c>
      <c r="R61">
        <v>2136</v>
      </c>
      <c r="S61" s="24">
        <f t="shared" si="5"/>
        <v>1281.5999999999999</v>
      </c>
      <c r="T61" s="2" t="s">
        <v>1234</v>
      </c>
    </row>
    <row r="62" spans="1:20" x14ac:dyDescent="0.2">
      <c r="A62" t="s">
        <v>434</v>
      </c>
      <c r="B62" s="2" t="s">
        <v>194</v>
      </c>
      <c r="C62" t="s">
        <v>322</v>
      </c>
      <c r="D62" t="s">
        <v>23</v>
      </c>
      <c r="E62" s="2" t="s">
        <v>11</v>
      </c>
      <c r="F62" s="6"/>
      <c r="G62" t="s">
        <v>1313</v>
      </c>
      <c r="H62" t="s">
        <v>9</v>
      </c>
      <c r="I62" s="2" t="s">
        <v>10</v>
      </c>
      <c r="J62" s="24">
        <v>1257.5999999999999</v>
      </c>
      <c r="L62" t="s">
        <v>167</v>
      </c>
      <c r="M62" t="s">
        <v>526</v>
      </c>
      <c r="R62">
        <v>2068</v>
      </c>
      <c r="S62" s="24">
        <f t="shared" si="5"/>
        <v>1240.8</v>
      </c>
      <c r="T62" t="s">
        <v>1234</v>
      </c>
    </row>
    <row r="63" spans="1:20" x14ac:dyDescent="0.2">
      <c r="A63" t="s">
        <v>435</v>
      </c>
      <c r="B63" s="2" t="s">
        <v>194</v>
      </c>
      <c r="C63" t="s">
        <v>322</v>
      </c>
      <c r="D63" t="s">
        <v>23</v>
      </c>
      <c r="E63" s="2" t="s">
        <v>11</v>
      </c>
      <c r="F63" s="6"/>
      <c r="G63" t="s">
        <v>13</v>
      </c>
      <c r="H63" t="s">
        <v>9</v>
      </c>
      <c r="I63" s="2" t="s">
        <v>10</v>
      </c>
      <c r="J63" s="24">
        <v>1324.8</v>
      </c>
      <c r="L63" t="s">
        <v>167</v>
      </c>
      <c r="M63" t="s">
        <v>526</v>
      </c>
      <c r="R63">
        <v>2180</v>
      </c>
      <c r="S63" s="24">
        <f t="shared" si="5"/>
        <v>1308</v>
      </c>
      <c r="T63" t="s">
        <v>1234</v>
      </c>
    </row>
    <row r="64" spans="1:20" x14ac:dyDescent="0.2">
      <c r="A64" t="s">
        <v>436</v>
      </c>
      <c r="B64" s="2" t="s">
        <v>194</v>
      </c>
      <c r="C64" t="s">
        <v>322</v>
      </c>
      <c r="D64" t="s">
        <v>23</v>
      </c>
      <c r="E64" s="2" t="s">
        <v>11</v>
      </c>
      <c r="F64" s="6"/>
      <c r="G64" t="s">
        <v>1314</v>
      </c>
      <c r="H64" t="s">
        <v>9</v>
      </c>
      <c r="I64" s="2" t="s">
        <v>10</v>
      </c>
      <c r="J64" s="24">
        <v>1282.8</v>
      </c>
      <c r="L64" t="s">
        <v>167</v>
      </c>
      <c r="M64" t="s">
        <v>526</v>
      </c>
      <c r="R64">
        <v>2110</v>
      </c>
      <c r="S64" s="24">
        <f t="shared" si="5"/>
        <v>1266</v>
      </c>
      <c r="T64" t="s">
        <v>1234</v>
      </c>
    </row>
    <row r="65" spans="1:20" x14ac:dyDescent="0.2">
      <c r="A65" t="s">
        <v>437</v>
      </c>
      <c r="B65" s="2" t="s">
        <v>194</v>
      </c>
      <c r="C65" t="s">
        <v>322</v>
      </c>
      <c r="D65" t="s">
        <v>23</v>
      </c>
      <c r="E65" s="2" t="s">
        <v>11</v>
      </c>
      <c r="F65" s="6"/>
      <c r="G65" t="s">
        <v>14</v>
      </c>
      <c r="H65" t="s">
        <v>9</v>
      </c>
      <c r="I65" s="2" t="s">
        <v>10</v>
      </c>
      <c r="J65" s="24">
        <v>1456.1999999999998</v>
      </c>
      <c r="L65" t="s">
        <v>167</v>
      </c>
      <c r="M65" t="s">
        <v>526</v>
      </c>
      <c r="R65">
        <v>2399</v>
      </c>
      <c r="S65" s="24">
        <f t="shared" si="5"/>
        <v>1439.3999999999999</v>
      </c>
      <c r="T65" t="s">
        <v>1234</v>
      </c>
    </row>
    <row r="66" spans="1:20" x14ac:dyDescent="0.2">
      <c r="A66" t="s">
        <v>438</v>
      </c>
      <c r="B66" s="2" t="s">
        <v>194</v>
      </c>
      <c r="C66" t="s">
        <v>322</v>
      </c>
      <c r="D66" t="s">
        <v>23</v>
      </c>
      <c r="E66" s="2" t="s">
        <v>11</v>
      </c>
      <c r="F66" s="6"/>
      <c r="G66" t="s">
        <v>1304</v>
      </c>
      <c r="H66" t="s">
        <v>9</v>
      </c>
      <c r="I66" s="2" t="s">
        <v>10</v>
      </c>
      <c r="J66" s="24">
        <v>1505.3999999999999</v>
      </c>
      <c r="L66" t="s">
        <v>167</v>
      </c>
      <c r="M66" t="s">
        <v>526</v>
      </c>
      <c r="R66">
        <v>2481</v>
      </c>
      <c r="S66" s="24">
        <f t="shared" si="5"/>
        <v>1488.6</v>
      </c>
      <c r="T66" t="s">
        <v>1234</v>
      </c>
    </row>
    <row r="67" spans="1:20" x14ac:dyDescent="0.2">
      <c r="A67" t="s">
        <v>439</v>
      </c>
      <c r="B67" s="2" t="s">
        <v>194</v>
      </c>
      <c r="C67" t="s">
        <v>322</v>
      </c>
      <c r="D67" t="s">
        <v>24</v>
      </c>
      <c r="E67" s="2" t="s">
        <v>1254</v>
      </c>
      <c r="F67" s="6"/>
      <c r="G67" t="s">
        <v>12</v>
      </c>
      <c r="H67" t="s">
        <v>9</v>
      </c>
      <c r="I67" s="2" t="s">
        <v>10</v>
      </c>
      <c r="J67" s="24">
        <v>1320.6</v>
      </c>
      <c r="L67" t="s">
        <v>167</v>
      </c>
      <c r="M67" t="s">
        <v>526</v>
      </c>
      <c r="R67">
        <v>2173</v>
      </c>
      <c r="S67" s="24">
        <f t="shared" si="5"/>
        <v>1303.8</v>
      </c>
      <c r="T67" t="s">
        <v>1235</v>
      </c>
    </row>
    <row r="68" spans="1:20" x14ac:dyDescent="0.2">
      <c r="A68" t="s">
        <v>440</v>
      </c>
      <c r="B68" s="2" t="s">
        <v>194</v>
      </c>
      <c r="C68" t="s">
        <v>322</v>
      </c>
      <c r="D68" t="s">
        <v>24</v>
      </c>
      <c r="E68" s="2" t="s">
        <v>1254</v>
      </c>
      <c r="F68" s="6"/>
      <c r="G68" t="s">
        <v>1313</v>
      </c>
      <c r="H68" t="s">
        <v>9</v>
      </c>
      <c r="I68" s="2" t="s">
        <v>10</v>
      </c>
      <c r="J68" s="24">
        <v>1275</v>
      </c>
      <c r="L68" t="s">
        <v>167</v>
      </c>
      <c r="M68" t="s">
        <v>526</v>
      </c>
      <c r="R68">
        <v>2097</v>
      </c>
      <c r="S68" s="24">
        <f t="shared" si="5"/>
        <v>1258.2</v>
      </c>
      <c r="T68" t="s">
        <v>1235</v>
      </c>
    </row>
    <row r="69" spans="1:20" x14ac:dyDescent="0.2">
      <c r="A69" t="s">
        <v>441</v>
      </c>
      <c r="B69" s="2" t="s">
        <v>194</v>
      </c>
      <c r="C69" t="s">
        <v>322</v>
      </c>
      <c r="D69" t="s">
        <v>24</v>
      </c>
      <c r="E69" s="2" t="s">
        <v>1254</v>
      </c>
      <c r="F69" s="6"/>
      <c r="G69" t="s">
        <v>13</v>
      </c>
      <c r="H69" t="s">
        <v>9</v>
      </c>
      <c r="I69" s="2" t="s">
        <v>10</v>
      </c>
      <c r="J69" s="24">
        <v>1346.3999999999999</v>
      </c>
      <c r="L69" t="s">
        <v>167</v>
      </c>
      <c r="M69" t="s">
        <v>526</v>
      </c>
      <c r="R69">
        <v>2216</v>
      </c>
      <c r="S69" s="24">
        <f t="shared" si="5"/>
        <v>1329.6</v>
      </c>
      <c r="T69" t="s">
        <v>1235</v>
      </c>
    </row>
    <row r="70" spans="1:20" x14ac:dyDescent="0.2">
      <c r="A70" t="s">
        <v>442</v>
      </c>
      <c r="B70" s="2" t="s">
        <v>194</v>
      </c>
      <c r="C70" t="s">
        <v>322</v>
      </c>
      <c r="D70" t="s">
        <v>24</v>
      </c>
      <c r="E70" s="2" t="s">
        <v>1254</v>
      </c>
      <c r="F70" s="6"/>
      <c r="G70" t="s">
        <v>1314</v>
      </c>
      <c r="H70" t="s">
        <v>9</v>
      </c>
      <c r="I70" s="2" t="s">
        <v>10</v>
      </c>
      <c r="J70" s="24">
        <v>1304.3999999999999</v>
      </c>
      <c r="L70" t="s">
        <v>167</v>
      </c>
      <c r="M70" t="s">
        <v>526</v>
      </c>
      <c r="R70">
        <v>2146</v>
      </c>
      <c r="S70" s="24">
        <f t="shared" si="5"/>
        <v>1287.5999999999999</v>
      </c>
      <c r="T70" t="s">
        <v>1235</v>
      </c>
    </row>
    <row r="71" spans="1:20" x14ac:dyDescent="0.2">
      <c r="A71" t="s">
        <v>443</v>
      </c>
      <c r="B71" s="2" t="s">
        <v>194</v>
      </c>
      <c r="C71" t="s">
        <v>322</v>
      </c>
      <c r="D71" t="s">
        <v>24</v>
      </c>
      <c r="E71" s="2" t="s">
        <v>1254</v>
      </c>
      <c r="F71" s="6"/>
      <c r="G71" t="s">
        <v>14</v>
      </c>
      <c r="H71" t="s">
        <v>9</v>
      </c>
      <c r="I71" s="2" t="s">
        <v>10</v>
      </c>
      <c r="J71" s="24">
        <v>1524</v>
      </c>
      <c r="L71" t="s">
        <v>167</v>
      </c>
      <c r="M71" t="s">
        <v>526</v>
      </c>
      <c r="R71">
        <v>2512</v>
      </c>
      <c r="S71" s="24">
        <f t="shared" si="5"/>
        <v>1507.2</v>
      </c>
      <c r="T71" t="s">
        <v>1235</v>
      </c>
    </row>
    <row r="72" spans="1:20" x14ac:dyDescent="0.2">
      <c r="A72" t="s">
        <v>444</v>
      </c>
      <c r="B72" s="2" t="s">
        <v>194</v>
      </c>
      <c r="C72" t="s">
        <v>322</v>
      </c>
      <c r="D72" t="s">
        <v>24</v>
      </c>
      <c r="E72" s="2" t="s">
        <v>1254</v>
      </c>
      <c r="F72" s="6"/>
      <c r="G72" t="s">
        <v>1304</v>
      </c>
      <c r="H72" t="s">
        <v>9</v>
      </c>
      <c r="I72" s="2" t="s">
        <v>10</v>
      </c>
      <c r="J72" s="24">
        <v>1575</v>
      </c>
      <c r="L72" t="s">
        <v>167</v>
      </c>
      <c r="M72" t="s">
        <v>526</v>
      </c>
      <c r="R72">
        <v>2597</v>
      </c>
      <c r="S72" s="24">
        <f t="shared" si="5"/>
        <v>1558.2</v>
      </c>
      <c r="T72" t="s">
        <v>1235</v>
      </c>
    </row>
    <row r="73" spans="1:20" x14ac:dyDescent="0.2">
      <c r="A73" t="s">
        <v>445</v>
      </c>
      <c r="B73" s="2" t="s">
        <v>194</v>
      </c>
      <c r="C73" t="s">
        <v>322</v>
      </c>
      <c r="D73" t="s">
        <v>168</v>
      </c>
      <c r="E73" s="2" t="s">
        <v>1255</v>
      </c>
      <c r="F73" s="6"/>
      <c r="G73" t="s">
        <v>12</v>
      </c>
      <c r="H73" t="s">
        <v>9</v>
      </c>
      <c r="I73" s="2" t="s">
        <v>10</v>
      </c>
      <c r="J73" s="24">
        <v>1338.6</v>
      </c>
      <c r="K73" s="5" t="s">
        <v>22</v>
      </c>
      <c r="L73" t="s">
        <v>167</v>
      </c>
      <c r="M73" t="s">
        <v>526</v>
      </c>
      <c r="R73">
        <v>2203</v>
      </c>
      <c r="S73" s="24">
        <f t="shared" si="5"/>
        <v>1321.8</v>
      </c>
      <c r="T73" t="s">
        <v>1236</v>
      </c>
    </row>
    <row r="74" spans="1:20" x14ac:dyDescent="0.2">
      <c r="A74" t="s">
        <v>446</v>
      </c>
      <c r="B74" s="2" t="s">
        <v>194</v>
      </c>
      <c r="C74" t="s">
        <v>322</v>
      </c>
      <c r="D74" t="s">
        <v>168</v>
      </c>
      <c r="E74" s="2" t="s">
        <v>1255</v>
      </c>
      <c r="F74" s="6"/>
      <c r="G74" t="s">
        <v>1313</v>
      </c>
      <c r="H74" t="s">
        <v>9</v>
      </c>
      <c r="I74" s="2" t="s">
        <v>10</v>
      </c>
      <c r="J74" s="24">
        <v>1291.1999999999998</v>
      </c>
      <c r="K74" s="5" t="s">
        <v>22</v>
      </c>
      <c r="L74" t="s">
        <v>167</v>
      </c>
      <c r="M74" t="s">
        <v>526</v>
      </c>
      <c r="R74">
        <v>2124</v>
      </c>
      <c r="S74" s="24">
        <f t="shared" si="5"/>
        <v>1274.3999999999999</v>
      </c>
      <c r="T74" t="s">
        <v>1236</v>
      </c>
    </row>
    <row r="75" spans="1:20" x14ac:dyDescent="0.2">
      <c r="A75" t="s">
        <v>447</v>
      </c>
      <c r="B75" s="2" t="s">
        <v>194</v>
      </c>
      <c r="C75" t="s">
        <v>322</v>
      </c>
      <c r="D75" t="s">
        <v>168</v>
      </c>
      <c r="E75" s="2" t="s">
        <v>1255</v>
      </c>
      <c r="F75" s="6"/>
      <c r="G75" t="s">
        <v>13</v>
      </c>
      <c r="H75" t="s">
        <v>9</v>
      </c>
      <c r="I75" s="2" t="s">
        <v>10</v>
      </c>
      <c r="J75" s="24">
        <v>1367.3999999999999</v>
      </c>
      <c r="K75" s="5" t="s">
        <v>22</v>
      </c>
      <c r="L75" t="s">
        <v>167</v>
      </c>
      <c r="M75" t="s">
        <v>526</v>
      </c>
      <c r="R75">
        <v>2251</v>
      </c>
      <c r="S75" s="24">
        <f t="shared" si="5"/>
        <v>1350.6</v>
      </c>
      <c r="T75" t="s">
        <v>1236</v>
      </c>
    </row>
    <row r="76" spans="1:20" x14ac:dyDescent="0.2">
      <c r="A76" t="s">
        <v>448</v>
      </c>
      <c r="B76" s="2" t="s">
        <v>194</v>
      </c>
      <c r="C76" t="s">
        <v>322</v>
      </c>
      <c r="D76" t="s">
        <v>168</v>
      </c>
      <c r="E76" s="2" t="s">
        <v>1255</v>
      </c>
      <c r="F76" s="6"/>
      <c r="G76" t="s">
        <v>1314</v>
      </c>
      <c r="H76" t="s">
        <v>9</v>
      </c>
      <c r="I76" s="2" t="s">
        <v>10</v>
      </c>
      <c r="J76" s="24">
        <v>1321.8</v>
      </c>
      <c r="K76" s="5" t="s">
        <v>22</v>
      </c>
      <c r="L76" t="s">
        <v>167</v>
      </c>
      <c r="M76" t="s">
        <v>526</v>
      </c>
      <c r="R76">
        <v>2175</v>
      </c>
      <c r="S76" s="24">
        <f t="shared" si="5"/>
        <v>1305</v>
      </c>
      <c r="T76" t="s">
        <v>1236</v>
      </c>
    </row>
    <row r="77" spans="1:20" x14ac:dyDescent="0.2">
      <c r="A77" t="s">
        <v>449</v>
      </c>
      <c r="B77" s="2" t="s">
        <v>194</v>
      </c>
      <c r="C77" t="s">
        <v>322</v>
      </c>
      <c r="D77" t="s">
        <v>168</v>
      </c>
      <c r="E77" s="2" t="s">
        <v>1255</v>
      </c>
      <c r="F77" s="6"/>
      <c r="G77" t="s">
        <v>14</v>
      </c>
      <c r="H77" t="s">
        <v>9</v>
      </c>
      <c r="I77" s="2" t="s">
        <v>10</v>
      </c>
      <c r="J77" s="24">
        <v>1639.8</v>
      </c>
      <c r="K77" s="5" t="s">
        <v>22</v>
      </c>
      <c r="L77" t="s">
        <v>167</v>
      </c>
      <c r="M77" t="s">
        <v>526</v>
      </c>
      <c r="R77">
        <v>2705</v>
      </c>
      <c r="S77" s="24">
        <f t="shared" si="5"/>
        <v>1623</v>
      </c>
      <c r="T77" t="s">
        <v>1236</v>
      </c>
    </row>
    <row r="78" spans="1:20" x14ac:dyDescent="0.2">
      <c r="A78" t="s">
        <v>450</v>
      </c>
      <c r="B78" s="2" t="s">
        <v>194</v>
      </c>
      <c r="C78" t="s">
        <v>322</v>
      </c>
      <c r="D78" t="s">
        <v>168</v>
      </c>
      <c r="E78" s="2" t="s">
        <v>1255</v>
      </c>
      <c r="F78" s="6"/>
      <c r="G78" t="s">
        <v>1304</v>
      </c>
      <c r="H78" t="s">
        <v>9</v>
      </c>
      <c r="I78" s="2" t="s">
        <v>10</v>
      </c>
      <c r="J78" s="24">
        <v>1705.8</v>
      </c>
      <c r="K78" s="5" t="s">
        <v>22</v>
      </c>
      <c r="L78" t="s">
        <v>167</v>
      </c>
      <c r="M78" t="s">
        <v>526</v>
      </c>
      <c r="R78">
        <v>2815</v>
      </c>
      <c r="S78" s="24">
        <f t="shared" si="5"/>
        <v>1689</v>
      </c>
      <c r="T78" t="s">
        <v>1236</v>
      </c>
    </row>
    <row r="79" spans="1:20" x14ac:dyDescent="0.2">
      <c r="A79" t="s">
        <v>451</v>
      </c>
      <c r="B79" s="2" t="s">
        <v>194</v>
      </c>
      <c r="C79" t="s">
        <v>322</v>
      </c>
      <c r="D79" t="s">
        <v>168</v>
      </c>
      <c r="E79" s="2" t="s">
        <v>1260</v>
      </c>
      <c r="F79" s="6"/>
      <c r="G79" t="s">
        <v>12</v>
      </c>
      <c r="H79" t="s">
        <v>9</v>
      </c>
      <c r="I79" s="2" t="s">
        <v>10</v>
      </c>
      <c r="J79" s="24">
        <v>1722.6</v>
      </c>
      <c r="K79" s="5" t="s">
        <v>22</v>
      </c>
      <c r="L79" t="s">
        <v>167</v>
      </c>
      <c r="M79" t="s">
        <v>526</v>
      </c>
      <c r="R79">
        <v>2843</v>
      </c>
      <c r="S79" s="24">
        <f t="shared" si="5"/>
        <v>1705.8</v>
      </c>
      <c r="T79" t="s">
        <v>1237</v>
      </c>
    </row>
    <row r="80" spans="1:20" x14ac:dyDescent="0.2">
      <c r="A80" t="s">
        <v>452</v>
      </c>
      <c r="B80" s="2" t="s">
        <v>194</v>
      </c>
      <c r="C80" t="s">
        <v>322</v>
      </c>
      <c r="D80" t="s">
        <v>168</v>
      </c>
      <c r="E80" s="2" t="s">
        <v>1260</v>
      </c>
      <c r="F80" s="6"/>
      <c r="G80" t="s">
        <v>1313</v>
      </c>
      <c r="H80" t="s">
        <v>9</v>
      </c>
      <c r="I80" s="2" t="s">
        <v>10</v>
      </c>
      <c r="J80" s="24">
        <v>1722.6</v>
      </c>
      <c r="K80" s="5" t="s">
        <v>22</v>
      </c>
      <c r="L80" t="s">
        <v>167</v>
      </c>
      <c r="M80" t="s">
        <v>526</v>
      </c>
      <c r="R80">
        <v>2843</v>
      </c>
      <c r="S80" s="24">
        <f t="shared" si="5"/>
        <v>1705.8</v>
      </c>
      <c r="T80" t="s">
        <v>1237</v>
      </c>
    </row>
    <row r="81" spans="1:20" x14ac:dyDescent="0.2">
      <c r="A81" t="s">
        <v>453</v>
      </c>
      <c r="B81" s="2" t="s">
        <v>194</v>
      </c>
      <c r="C81" t="s">
        <v>322</v>
      </c>
      <c r="D81" t="s">
        <v>168</v>
      </c>
      <c r="E81" s="2" t="s">
        <v>1260</v>
      </c>
      <c r="F81" s="6"/>
      <c r="G81" t="s">
        <v>13</v>
      </c>
      <c r="H81" t="s">
        <v>9</v>
      </c>
      <c r="I81" s="2" t="s">
        <v>10</v>
      </c>
      <c r="J81" s="24">
        <v>1772.3999999999999</v>
      </c>
      <c r="K81" s="5" t="s">
        <v>22</v>
      </c>
      <c r="L81" t="s">
        <v>167</v>
      </c>
      <c r="M81" t="s">
        <v>526</v>
      </c>
      <c r="R81">
        <v>2926</v>
      </c>
      <c r="S81" s="24">
        <f t="shared" si="5"/>
        <v>1755.6</v>
      </c>
      <c r="T81" t="s">
        <v>1237</v>
      </c>
    </row>
    <row r="82" spans="1:20" x14ac:dyDescent="0.2">
      <c r="A82" t="s">
        <v>454</v>
      </c>
      <c r="B82" s="2" t="s">
        <v>194</v>
      </c>
      <c r="C82" t="s">
        <v>322</v>
      </c>
      <c r="D82" t="s">
        <v>168</v>
      </c>
      <c r="E82" s="2" t="s">
        <v>1260</v>
      </c>
      <c r="F82" s="6"/>
      <c r="G82" t="s">
        <v>1314</v>
      </c>
      <c r="H82" t="s">
        <v>9</v>
      </c>
      <c r="I82" s="2" t="s">
        <v>10</v>
      </c>
      <c r="J82" s="24">
        <v>1772.3999999999999</v>
      </c>
      <c r="K82" s="5" t="s">
        <v>22</v>
      </c>
      <c r="L82" t="s">
        <v>167</v>
      </c>
      <c r="M82" t="s">
        <v>526</v>
      </c>
      <c r="R82">
        <v>2926</v>
      </c>
      <c r="S82" s="24">
        <f t="shared" si="5"/>
        <v>1755.6</v>
      </c>
      <c r="T82" t="s">
        <v>1237</v>
      </c>
    </row>
    <row r="83" spans="1:20" x14ac:dyDescent="0.2">
      <c r="A83" t="s">
        <v>455</v>
      </c>
      <c r="B83" s="2" t="s">
        <v>194</v>
      </c>
      <c r="C83" t="s">
        <v>322</v>
      </c>
      <c r="D83" t="s">
        <v>168</v>
      </c>
      <c r="E83" s="2" t="s">
        <v>1260</v>
      </c>
      <c r="F83" s="6"/>
      <c r="G83" t="s">
        <v>14</v>
      </c>
      <c r="H83" t="s">
        <v>9</v>
      </c>
      <c r="I83" s="2" t="s">
        <v>10</v>
      </c>
      <c r="J83" s="24">
        <v>1675.1999999999998</v>
      </c>
      <c r="K83" s="5" t="s">
        <v>22</v>
      </c>
      <c r="L83" t="s">
        <v>167</v>
      </c>
      <c r="M83" t="s">
        <v>526</v>
      </c>
      <c r="R83">
        <v>2764</v>
      </c>
      <c r="S83" s="24">
        <f t="shared" si="5"/>
        <v>1658.3999999999999</v>
      </c>
      <c r="T83" t="s">
        <v>1237</v>
      </c>
    </row>
    <row r="84" spans="1:20" x14ac:dyDescent="0.2">
      <c r="A84" t="s">
        <v>456</v>
      </c>
      <c r="B84" s="2" t="s">
        <v>194</v>
      </c>
      <c r="C84" t="s">
        <v>322</v>
      </c>
      <c r="D84" t="s">
        <v>168</v>
      </c>
      <c r="E84" s="2" t="s">
        <v>1260</v>
      </c>
      <c r="F84" s="6"/>
      <c r="G84" t="s">
        <v>1304</v>
      </c>
      <c r="H84" t="s">
        <v>9</v>
      </c>
      <c r="I84" s="2" t="s">
        <v>10</v>
      </c>
      <c r="J84" s="24">
        <v>1865.9999999999998</v>
      </c>
      <c r="K84" s="5" t="s">
        <v>22</v>
      </c>
      <c r="L84" t="s">
        <v>167</v>
      </c>
      <c r="M84" t="s">
        <v>526</v>
      </c>
      <c r="R84">
        <v>3082</v>
      </c>
      <c r="S84" s="24">
        <f t="shared" si="5"/>
        <v>1849.1999999999998</v>
      </c>
      <c r="T84" t="s">
        <v>1237</v>
      </c>
    </row>
    <row r="85" spans="1:20" x14ac:dyDescent="0.2">
      <c r="A85" t="s">
        <v>457</v>
      </c>
      <c r="B85" s="2" t="s">
        <v>194</v>
      </c>
      <c r="C85" t="s">
        <v>322</v>
      </c>
      <c r="D85" t="s">
        <v>169</v>
      </c>
      <c r="E85" s="2" t="s">
        <v>1257</v>
      </c>
      <c r="F85" s="6"/>
      <c r="G85" t="s">
        <v>12</v>
      </c>
      <c r="H85" t="s">
        <v>9</v>
      </c>
      <c r="I85" s="2" t="s">
        <v>10</v>
      </c>
      <c r="J85" s="24">
        <v>1360.8</v>
      </c>
      <c r="K85" s="5" t="s">
        <v>22</v>
      </c>
      <c r="L85" t="s">
        <v>167</v>
      </c>
      <c r="M85" t="s">
        <v>526</v>
      </c>
      <c r="R85">
        <v>2240</v>
      </c>
      <c r="S85" s="24">
        <f t="shared" si="5"/>
        <v>1344</v>
      </c>
      <c r="T85" t="s">
        <v>1236</v>
      </c>
    </row>
    <row r="86" spans="1:20" x14ac:dyDescent="0.2">
      <c r="A86" t="s">
        <v>458</v>
      </c>
      <c r="B86" s="2" t="s">
        <v>194</v>
      </c>
      <c r="C86" t="s">
        <v>322</v>
      </c>
      <c r="D86" t="s">
        <v>169</v>
      </c>
      <c r="E86" s="2" t="s">
        <v>1257</v>
      </c>
      <c r="F86" s="6"/>
      <c r="G86" t="s">
        <v>1313</v>
      </c>
      <c r="H86" t="s">
        <v>9</v>
      </c>
      <c r="I86" s="2" t="s">
        <v>10</v>
      </c>
      <c r="J86" s="24">
        <v>1324.8</v>
      </c>
      <c r="K86" s="5" t="s">
        <v>22</v>
      </c>
      <c r="L86" t="s">
        <v>167</v>
      </c>
      <c r="M86" t="s">
        <v>526</v>
      </c>
      <c r="R86">
        <v>2180</v>
      </c>
      <c r="S86" s="24">
        <f t="shared" si="5"/>
        <v>1308</v>
      </c>
      <c r="T86" t="s">
        <v>1236</v>
      </c>
    </row>
    <row r="87" spans="1:20" x14ac:dyDescent="0.2">
      <c r="A87" t="s">
        <v>459</v>
      </c>
      <c r="B87" s="2" t="s">
        <v>194</v>
      </c>
      <c r="C87" t="s">
        <v>322</v>
      </c>
      <c r="D87" t="s">
        <v>169</v>
      </c>
      <c r="E87" s="2" t="s">
        <v>1257</v>
      </c>
      <c r="F87" s="6"/>
      <c r="G87" t="s">
        <v>13</v>
      </c>
      <c r="H87" t="s">
        <v>9</v>
      </c>
      <c r="I87" s="2" t="s">
        <v>10</v>
      </c>
      <c r="J87" s="24">
        <v>1393.1999999999998</v>
      </c>
      <c r="K87" s="5" t="s">
        <v>22</v>
      </c>
      <c r="L87" t="s">
        <v>167</v>
      </c>
      <c r="M87" t="s">
        <v>526</v>
      </c>
      <c r="R87">
        <v>2294</v>
      </c>
      <c r="S87" s="24">
        <f t="shared" si="5"/>
        <v>1376.3999999999999</v>
      </c>
      <c r="T87" t="s">
        <v>1236</v>
      </c>
    </row>
    <row r="88" spans="1:20" x14ac:dyDescent="0.2">
      <c r="A88" t="s">
        <v>460</v>
      </c>
      <c r="B88" s="2" t="s">
        <v>194</v>
      </c>
      <c r="C88" t="s">
        <v>322</v>
      </c>
      <c r="D88" t="s">
        <v>169</v>
      </c>
      <c r="E88" s="2" t="s">
        <v>1257</v>
      </c>
      <c r="F88" s="6"/>
      <c r="G88" t="s">
        <v>1314</v>
      </c>
      <c r="H88" t="s">
        <v>9</v>
      </c>
      <c r="I88" s="2" t="s">
        <v>10</v>
      </c>
      <c r="J88" s="24">
        <v>1355.3999999999999</v>
      </c>
      <c r="K88" s="5" t="s">
        <v>22</v>
      </c>
      <c r="L88" t="s">
        <v>167</v>
      </c>
      <c r="M88" t="s">
        <v>526</v>
      </c>
      <c r="R88">
        <v>2231</v>
      </c>
      <c r="S88" s="24">
        <f t="shared" si="5"/>
        <v>1338.6</v>
      </c>
      <c r="T88" t="s">
        <v>1236</v>
      </c>
    </row>
    <row r="89" spans="1:20" x14ac:dyDescent="0.2">
      <c r="A89" t="s">
        <v>461</v>
      </c>
      <c r="B89" s="2" t="s">
        <v>194</v>
      </c>
      <c r="C89" t="s">
        <v>322</v>
      </c>
      <c r="D89" t="s">
        <v>169</v>
      </c>
      <c r="E89" s="2" t="s">
        <v>1257</v>
      </c>
      <c r="F89" s="6"/>
      <c r="G89" t="s">
        <v>14</v>
      </c>
      <c r="H89" t="s">
        <v>9</v>
      </c>
      <c r="I89" s="2" t="s">
        <v>10</v>
      </c>
      <c r="J89" s="24">
        <v>1639.8</v>
      </c>
      <c r="K89" s="5" t="s">
        <v>22</v>
      </c>
      <c r="L89" t="s">
        <v>167</v>
      </c>
      <c r="M89" t="s">
        <v>526</v>
      </c>
      <c r="R89">
        <v>2705</v>
      </c>
      <c r="S89" s="24">
        <f t="shared" si="5"/>
        <v>1623</v>
      </c>
      <c r="T89" t="s">
        <v>1236</v>
      </c>
    </row>
    <row r="90" spans="1:20" x14ac:dyDescent="0.2">
      <c r="A90" t="s">
        <v>462</v>
      </c>
      <c r="B90" s="2" t="s">
        <v>194</v>
      </c>
      <c r="C90" t="s">
        <v>322</v>
      </c>
      <c r="D90" t="s">
        <v>169</v>
      </c>
      <c r="E90" s="2" t="s">
        <v>1257</v>
      </c>
      <c r="F90" s="6"/>
      <c r="G90" t="s">
        <v>1304</v>
      </c>
      <c r="H90" t="s">
        <v>9</v>
      </c>
      <c r="I90" s="2" t="s">
        <v>10</v>
      </c>
      <c r="J90" s="24">
        <v>1705.8</v>
      </c>
      <c r="K90" s="5" t="s">
        <v>22</v>
      </c>
      <c r="L90" t="s">
        <v>167</v>
      </c>
      <c r="M90" t="s">
        <v>526</v>
      </c>
      <c r="R90">
        <v>2815</v>
      </c>
      <c r="S90" s="24">
        <f t="shared" si="5"/>
        <v>1689</v>
      </c>
      <c r="T90" t="s">
        <v>1236</v>
      </c>
    </row>
    <row r="91" spans="1:20" x14ac:dyDescent="0.2">
      <c r="A91" t="s">
        <v>463</v>
      </c>
      <c r="B91" s="2" t="s">
        <v>194</v>
      </c>
      <c r="C91" t="s">
        <v>322</v>
      </c>
      <c r="D91" t="s">
        <v>169</v>
      </c>
      <c r="E91" s="2" t="s">
        <v>1260</v>
      </c>
      <c r="F91" s="6"/>
      <c r="G91" t="s">
        <v>12</v>
      </c>
      <c r="H91" t="s">
        <v>9</v>
      </c>
      <c r="I91" s="2" t="s">
        <v>10</v>
      </c>
      <c r="J91" s="24">
        <v>1722.6</v>
      </c>
      <c r="K91" s="5" t="s">
        <v>22</v>
      </c>
      <c r="L91" t="s">
        <v>167</v>
      </c>
      <c r="M91" t="s">
        <v>526</v>
      </c>
      <c r="R91">
        <v>2843</v>
      </c>
      <c r="S91" s="24">
        <f t="shared" si="5"/>
        <v>1705.8</v>
      </c>
      <c r="T91" t="s">
        <v>1237</v>
      </c>
    </row>
    <row r="92" spans="1:20" x14ac:dyDescent="0.2">
      <c r="A92" t="s">
        <v>464</v>
      </c>
      <c r="B92" s="2" t="s">
        <v>194</v>
      </c>
      <c r="C92" t="s">
        <v>322</v>
      </c>
      <c r="D92" t="s">
        <v>169</v>
      </c>
      <c r="E92" s="2" t="s">
        <v>1260</v>
      </c>
      <c r="F92" s="6"/>
      <c r="G92" t="s">
        <v>1313</v>
      </c>
      <c r="H92" t="s">
        <v>9</v>
      </c>
      <c r="I92" s="2" t="s">
        <v>10</v>
      </c>
      <c r="J92" s="24">
        <v>1722.6</v>
      </c>
      <c r="K92" s="5" t="s">
        <v>22</v>
      </c>
      <c r="L92" t="s">
        <v>167</v>
      </c>
      <c r="M92" t="s">
        <v>526</v>
      </c>
      <c r="R92">
        <v>2843</v>
      </c>
      <c r="S92" s="24">
        <f t="shared" si="5"/>
        <v>1705.8</v>
      </c>
      <c r="T92" t="s">
        <v>1237</v>
      </c>
    </row>
    <row r="93" spans="1:20" x14ac:dyDescent="0.2">
      <c r="A93" t="s">
        <v>465</v>
      </c>
      <c r="B93" s="2" t="s">
        <v>194</v>
      </c>
      <c r="C93" t="s">
        <v>322</v>
      </c>
      <c r="D93" t="s">
        <v>169</v>
      </c>
      <c r="E93" s="2" t="s">
        <v>1260</v>
      </c>
      <c r="F93" s="6"/>
      <c r="G93" t="s">
        <v>13</v>
      </c>
      <c r="H93" t="s">
        <v>9</v>
      </c>
      <c r="I93" s="2" t="s">
        <v>10</v>
      </c>
      <c r="J93" s="24">
        <v>1772.3999999999999</v>
      </c>
      <c r="K93" s="5" t="s">
        <v>22</v>
      </c>
      <c r="L93" t="s">
        <v>167</v>
      </c>
      <c r="M93" t="s">
        <v>526</v>
      </c>
      <c r="R93">
        <v>2926</v>
      </c>
      <c r="S93" s="24">
        <f t="shared" si="5"/>
        <v>1755.6</v>
      </c>
      <c r="T93" t="s">
        <v>1237</v>
      </c>
    </row>
    <row r="94" spans="1:20" x14ac:dyDescent="0.2">
      <c r="A94" t="s">
        <v>466</v>
      </c>
      <c r="B94" s="2" t="s">
        <v>194</v>
      </c>
      <c r="C94" t="s">
        <v>322</v>
      </c>
      <c r="D94" t="s">
        <v>169</v>
      </c>
      <c r="E94" s="2" t="s">
        <v>1260</v>
      </c>
      <c r="F94" s="6"/>
      <c r="G94" t="s">
        <v>1314</v>
      </c>
      <c r="H94" t="s">
        <v>9</v>
      </c>
      <c r="I94" s="2" t="s">
        <v>10</v>
      </c>
      <c r="J94" s="24">
        <v>1772.3999999999999</v>
      </c>
      <c r="K94" s="5" t="s">
        <v>22</v>
      </c>
      <c r="L94" t="s">
        <v>167</v>
      </c>
      <c r="M94" t="s">
        <v>526</v>
      </c>
      <c r="R94">
        <v>2926</v>
      </c>
      <c r="S94" s="24">
        <f t="shared" si="5"/>
        <v>1755.6</v>
      </c>
      <c r="T94" t="s">
        <v>1237</v>
      </c>
    </row>
    <row r="95" spans="1:20" x14ac:dyDescent="0.2">
      <c r="A95" t="s">
        <v>467</v>
      </c>
      <c r="B95" s="2" t="s">
        <v>194</v>
      </c>
      <c r="C95" t="s">
        <v>322</v>
      </c>
      <c r="D95" t="s">
        <v>169</v>
      </c>
      <c r="E95" s="2" t="s">
        <v>1260</v>
      </c>
      <c r="F95" s="6"/>
      <c r="G95" t="s">
        <v>14</v>
      </c>
      <c r="H95" t="s">
        <v>9</v>
      </c>
      <c r="I95" s="2" t="s">
        <v>10</v>
      </c>
      <c r="J95" s="24">
        <v>1786.1999999999998</v>
      </c>
      <c r="K95" s="5" t="s">
        <v>22</v>
      </c>
      <c r="L95" t="s">
        <v>167</v>
      </c>
      <c r="M95" t="s">
        <v>526</v>
      </c>
      <c r="R95">
        <v>2949</v>
      </c>
      <c r="S95" s="24">
        <f t="shared" si="5"/>
        <v>1769.3999999999999</v>
      </c>
      <c r="T95" t="s">
        <v>1237</v>
      </c>
    </row>
    <row r="96" spans="1:20" x14ac:dyDescent="0.2">
      <c r="A96" t="s">
        <v>468</v>
      </c>
      <c r="B96" s="2" t="s">
        <v>194</v>
      </c>
      <c r="C96" t="s">
        <v>322</v>
      </c>
      <c r="D96" t="s">
        <v>169</v>
      </c>
      <c r="E96" s="2" t="s">
        <v>1260</v>
      </c>
      <c r="F96" s="6"/>
      <c r="G96" t="s">
        <v>1304</v>
      </c>
      <c r="H96" t="s">
        <v>9</v>
      </c>
      <c r="I96" s="2" t="s">
        <v>10</v>
      </c>
      <c r="J96" s="24">
        <v>1865.9999999999998</v>
      </c>
      <c r="K96" s="5" t="s">
        <v>22</v>
      </c>
      <c r="L96" t="s">
        <v>167</v>
      </c>
      <c r="M96" t="s">
        <v>526</v>
      </c>
      <c r="R96">
        <v>3082</v>
      </c>
      <c r="S96" s="24">
        <f t="shared" si="5"/>
        <v>1849.1999999999998</v>
      </c>
      <c r="T96" t="s">
        <v>1237</v>
      </c>
    </row>
    <row r="97" spans="1:20" x14ac:dyDescent="0.2">
      <c r="A97" t="s">
        <v>469</v>
      </c>
      <c r="B97" s="2" t="s">
        <v>194</v>
      </c>
      <c r="C97" t="s">
        <v>322</v>
      </c>
      <c r="D97" t="s">
        <v>170</v>
      </c>
      <c r="E97" s="2" t="s">
        <v>1259</v>
      </c>
      <c r="F97" s="6"/>
      <c r="G97" t="s">
        <v>12</v>
      </c>
      <c r="H97" t="s">
        <v>9</v>
      </c>
      <c r="I97" s="2" t="s">
        <v>10</v>
      </c>
      <c r="J97" s="24">
        <v>1405.8</v>
      </c>
      <c r="K97" s="5" t="s">
        <v>22</v>
      </c>
      <c r="L97" t="s">
        <v>167</v>
      </c>
      <c r="M97" t="s">
        <v>526</v>
      </c>
      <c r="R97">
        <v>2315</v>
      </c>
      <c r="S97" s="24">
        <f t="shared" si="5"/>
        <v>1389</v>
      </c>
      <c r="T97" t="s">
        <v>1236</v>
      </c>
    </row>
    <row r="98" spans="1:20" x14ac:dyDescent="0.2">
      <c r="A98" t="s">
        <v>470</v>
      </c>
      <c r="B98" s="2" t="s">
        <v>194</v>
      </c>
      <c r="C98" t="s">
        <v>322</v>
      </c>
      <c r="D98" t="s">
        <v>170</v>
      </c>
      <c r="E98" s="2" t="s">
        <v>1259</v>
      </c>
      <c r="F98" s="6"/>
      <c r="G98" t="s">
        <v>1313</v>
      </c>
      <c r="H98" t="s">
        <v>9</v>
      </c>
      <c r="I98" s="2" t="s">
        <v>10</v>
      </c>
      <c r="J98" s="24">
        <v>1364.3999999999999</v>
      </c>
      <c r="K98" s="5" t="s">
        <v>22</v>
      </c>
      <c r="L98" t="s">
        <v>167</v>
      </c>
      <c r="M98" t="s">
        <v>526</v>
      </c>
      <c r="R98">
        <v>2246</v>
      </c>
      <c r="S98" s="24">
        <f t="shared" si="5"/>
        <v>1347.6</v>
      </c>
      <c r="T98" t="s">
        <v>1236</v>
      </c>
    </row>
    <row r="99" spans="1:20" x14ac:dyDescent="0.2">
      <c r="A99" t="s">
        <v>471</v>
      </c>
      <c r="B99" s="2" t="s">
        <v>194</v>
      </c>
      <c r="C99" t="s">
        <v>322</v>
      </c>
      <c r="D99" t="s">
        <v>170</v>
      </c>
      <c r="E99" s="2" t="s">
        <v>1259</v>
      </c>
      <c r="F99" s="6"/>
      <c r="G99" t="s">
        <v>13</v>
      </c>
      <c r="H99" t="s">
        <v>9</v>
      </c>
      <c r="I99" s="2" t="s">
        <v>10</v>
      </c>
      <c r="J99" s="24">
        <v>1436.3999999999999</v>
      </c>
      <c r="K99" s="5" t="s">
        <v>22</v>
      </c>
      <c r="L99" t="s">
        <v>167</v>
      </c>
      <c r="M99" t="s">
        <v>526</v>
      </c>
      <c r="R99">
        <v>2366</v>
      </c>
      <c r="S99" s="24">
        <f t="shared" si="5"/>
        <v>1419.6</v>
      </c>
      <c r="T99" t="s">
        <v>1236</v>
      </c>
    </row>
    <row r="100" spans="1:20" x14ac:dyDescent="0.2">
      <c r="A100" t="s">
        <v>472</v>
      </c>
      <c r="B100" s="2" t="s">
        <v>194</v>
      </c>
      <c r="C100" t="s">
        <v>322</v>
      </c>
      <c r="D100" t="s">
        <v>170</v>
      </c>
      <c r="E100" s="2" t="s">
        <v>1259</v>
      </c>
      <c r="F100" s="6"/>
      <c r="G100" t="s">
        <v>1314</v>
      </c>
      <c r="H100" t="s">
        <v>9</v>
      </c>
      <c r="I100" s="2" t="s">
        <v>10</v>
      </c>
      <c r="J100" s="24">
        <v>1398</v>
      </c>
      <c r="K100" s="5" t="s">
        <v>22</v>
      </c>
      <c r="L100" t="s">
        <v>167</v>
      </c>
      <c r="M100" t="s">
        <v>526</v>
      </c>
      <c r="R100">
        <v>2302</v>
      </c>
      <c r="S100" s="24">
        <f t="shared" si="5"/>
        <v>1381.2</v>
      </c>
      <c r="T100" t="s">
        <v>1236</v>
      </c>
    </row>
    <row r="101" spans="1:20" x14ac:dyDescent="0.2">
      <c r="A101" t="s">
        <v>473</v>
      </c>
      <c r="B101" s="2" t="s">
        <v>194</v>
      </c>
      <c r="C101" t="s">
        <v>322</v>
      </c>
      <c r="D101" t="s">
        <v>170</v>
      </c>
      <c r="E101" s="2" t="s">
        <v>1259</v>
      </c>
      <c r="F101" s="6"/>
      <c r="G101" t="s">
        <v>14</v>
      </c>
      <c r="H101" t="s">
        <v>9</v>
      </c>
      <c r="I101" s="2" t="s">
        <v>10</v>
      </c>
      <c r="J101" s="24">
        <v>1639.8</v>
      </c>
      <c r="K101" s="5" t="s">
        <v>22</v>
      </c>
      <c r="L101" t="s">
        <v>167</v>
      </c>
      <c r="M101" t="s">
        <v>526</v>
      </c>
      <c r="R101">
        <v>2705</v>
      </c>
      <c r="S101" s="24">
        <f t="shared" si="5"/>
        <v>1623</v>
      </c>
      <c r="T101" t="s">
        <v>1236</v>
      </c>
    </row>
    <row r="102" spans="1:20" x14ac:dyDescent="0.2">
      <c r="A102" t="s">
        <v>474</v>
      </c>
      <c r="B102" s="2" t="s">
        <v>194</v>
      </c>
      <c r="C102" t="s">
        <v>322</v>
      </c>
      <c r="D102" t="s">
        <v>170</v>
      </c>
      <c r="E102" s="2" t="s">
        <v>1259</v>
      </c>
      <c r="F102" s="6"/>
      <c r="G102" t="s">
        <v>1304</v>
      </c>
      <c r="H102" t="s">
        <v>9</v>
      </c>
      <c r="I102" s="2" t="s">
        <v>10</v>
      </c>
      <c r="J102" s="24">
        <v>1705.8</v>
      </c>
      <c r="K102" s="5" t="s">
        <v>22</v>
      </c>
      <c r="L102" t="s">
        <v>167</v>
      </c>
      <c r="M102" t="s">
        <v>526</v>
      </c>
      <c r="R102">
        <v>2815</v>
      </c>
      <c r="S102" s="24">
        <f t="shared" si="5"/>
        <v>1689</v>
      </c>
      <c r="T102" t="s">
        <v>1236</v>
      </c>
    </row>
    <row r="103" spans="1:20" x14ac:dyDescent="0.2">
      <c r="A103" t="s">
        <v>475</v>
      </c>
      <c r="B103" s="2" t="s">
        <v>194</v>
      </c>
      <c r="C103" t="s">
        <v>322</v>
      </c>
      <c r="D103" t="s">
        <v>170</v>
      </c>
      <c r="E103" s="2" t="s">
        <v>1260</v>
      </c>
      <c r="F103" s="6"/>
      <c r="G103" t="s">
        <v>12</v>
      </c>
      <c r="H103" t="s">
        <v>9</v>
      </c>
      <c r="I103" s="2" t="s">
        <v>10</v>
      </c>
      <c r="J103" s="24">
        <v>1722.6</v>
      </c>
      <c r="K103" s="5" t="s">
        <v>22</v>
      </c>
      <c r="L103" t="s">
        <v>167</v>
      </c>
      <c r="M103" t="s">
        <v>526</v>
      </c>
      <c r="R103">
        <v>2843</v>
      </c>
      <c r="S103" s="24">
        <f t="shared" si="5"/>
        <v>1705.8</v>
      </c>
      <c r="T103" t="s">
        <v>1237</v>
      </c>
    </row>
    <row r="104" spans="1:20" x14ac:dyDescent="0.2">
      <c r="A104" t="s">
        <v>476</v>
      </c>
      <c r="B104" s="2" t="s">
        <v>194</v>
      </c>
      <c r="C104" t="s">
        <v>322</v>
      </c>
      <c r="D104" t="s">
        <v>170</v>
      </c>
      <c r="E104" s="2" t="s">
        <v>1260</v>
      </c>
      <c r="F104" s="6"/>
      <c r="G104" t="s">
        <v>1313</v>
      </c>
      <c r="H104" t="s">
        <v>9</v>
      </c>
      <c r="I104" s="2" t="s">
        <v>10</v>
      </c>
      <c r="J104" s="24">
        <v>1722.6</v>
      </c>
      <c r="K104" s="5" t="s">
        <v>22</v>
      </c>
      <c r="L104" t="s">
        <v>167</v>
      </c>
      <c r="M104" t="s">
        <v>526</v>
      </c>
      <c r="R104">
        <v>2843</v>
      </c>
      <c r="S104" s="24">
        <f t="shared" si="5"/>
        <v>1705.8</v>
      </c>
      <c r="T104" t="s">
        <v>1237</v>
      </c>
    </row>
    <row r="105" spans="1:20" x14ac:dyDescent="0.2">
      <c r="A105" t="s">
        <v>477</v>
      </c>
      <c r="B105" s="2" t="s">
        <v>194</v>
      </c>
      <c r="C105" t="s">
        <v>322</v>
      </c>
      <c r="D105" t="s">
        <v>170</v>
      </c>
      <c r="E105" s="2" t="s">
        <v>1260</v>
      </c>
      <c r="F105" s="6"/>
      <c r="G105" t="s">
        <v>13</v>
      </c>
      <c r="H105" t="s">
        <v>9</v>
      </c>
      <c r="I105" s="2" t="s">
        <v>10</v>
      </c>
      <c r="J105" s="24">
        <v>1772.3999999999999</v>
      </c>
      <c r="K105" s="5" t="s">
        <v>22</v>
      </c>
      <c r="L105" t="s">
        <v>167</v>
      </c>
      <c r="M105" t="s">
        <v>526</v>
      </c>
      <c r="R105">
        <v>2926</v>
      </c>
      <c r="S105" s="24">
        <f t="shared" si="5"/>
        <v>1755.6</v>
      </c>
      <c r="T105" t="s">
        <v>1237</v>
      </c>
    </row>
    <row r="106" spans="1:20" x14ac:dyDescent="0.2">
      <c r="A106" t="s">
        <v>478</v>
      </c>
      <c r="B106" s="2" t="s">
        <v>194</v>
      </c>
      <c r="C106" t="s">
        <v>322</v>
      </c>
      <c r="D106" t="s">
        <v>170</v>
      </c>
      <c r="E106" s="2" t="s">
        <v>1260</v>
      </c>
      <c r="F106" s="6"/>
      <c r="G106" t="s">
        <v>1314</v>
      </c>
      <c r="H106" t="s">
        <v>9</v>
      </c>
      <c r="I106" s="2" t="s">
        <v>10</v>
      </c>
      <c r="J106" s="24">
        <v>1772.3999999999999</v>
      </c>
      <c r="K106" s="5" t="s">
        <v>22</v>
      </c>
      <c r="L106" t="s">
        <v>167</v>
      </c>
      <c r="M106" t="s">
        <v>526</v>
      </c>
      <c r="R106">
        <v>2926</v>
      </c>
      <c r="S106" s="24">
        <f t="shared" si="5"/>
        <v>1755.6</v>
      </c>
      <c r="T106" t="s">
        <v>1237</v>
      </c>
    </row>
    <row r="107" spans="1:20" x14ac:dyDescent="0.2">
      <c r="A107" t="s">
        <v>479</v>
      </c>
      <c r="B107" s="2" t="s">
        <v>194</v>
      </c>
      <c r="C107" t="s">
        <v>322</v>
      </c>
      <c r="D107" t="s">
        <v>170</v>
      </c>
      <c r="E107" s="2" t="s">
        <v>1260</v>
      </c>
      <c r="F107" s="6"/>
      <c r="G107" t="s">
        <v>14</v>
      </c>
      <c r="H107" t="s">
        <v>9</v>
      </c>
      <c r="I107" s="2" t="s">
        <v>10</v>
      </c>
      <c r="J107" s="24">
        <v>1786.1999999999998</v>
      </c>
      <c r="K107" s="5" t="s">
        <v>22</v>
      </c>
      <c r="L107" t="s">
        <v>167</v>
      </c>
      <c r="M107" t="s">
        <v>526</v>
      </c>
      <c r="R107">
        <v>2949</v>
      </c>
      <c r="S107" s="24">
        <f t="shared" si="5"/>
        <v>1769.3999999999999</v>
      </c>
      <c r="T107" t="s">
        <v>1237</v>
      </c>
    </row>
    <row r="108" spans="1:20" x14ac:dyDescent="0.2">
      <c r="A108" t="s">
        <v>480</v>
      </c>
      <c r="B108" s="2" t="s">
        <v>194</v>
      </c>
      <c r="C108" t="s">
        <v>322</v>
      </c>
      <c r="D108" t="s">
        <v>170</v>
      </c>
      <c r="E108" s="2" t="s">
        <v>1260</v>
      </c>
      <c r="F108" s="6"/>
      <c r="G108" t="s">
        <v>1304</v>
      </c>
      <c r="H108" t="s">
        <v>9</v>
      </c>
      <c r="I108" s="2" t="s">
        <v>10</v>
      </c>
      <c r="J108" s="24">
        <v>1865.9999999999998</v>
      </c>
      <c r="K108" s="5" t="s">
        <v>22</v>
      </c>
      <c r="L108" t="s">
        <v>167</v>
      </c>
      <c r="M108" t="s">
        <v>526</v>
      </c>
      <c r="R108">
        <v>3082</v>
      </c>
      <c r="S108" s="24">
        <f t="shared" si="5"/>
        <v>1849.1999999999998</v>
      </c>
      <c r="T108" t="s">
        <v>1237</v>
      </c>
    </row>
    <row r="109" spans="1:20" x14ac:dyDescent="0.2">
      <c r="A109" t="s">
        <v>481</v>
      </c>
      <c r="B109" s="2" t="s">
        <v>194</v>
      </c>
      <c r="C109" t="s">
        <v>322</v>
      </c>
      <c r="D109" t="s">
        <v>171</v>
      </c>
      <c r="E109" s="2" t="s">
        <v>1261</v>
      </c>
      <c r="F109" s="6"/>
      <c r="G109" t="s">
        <v>12</v>
      </c>
      <c r="H109" t="s">
        <v>9</v>
      </c>
      <c r="I109" s="2" t="s">
        <v>10</v>
      </c>
      <c r="J109" s="24">
        <v>1443</v>
      </c>
      <c r="K109" s="5" t="s">
        <v>22</v>
      </c>
      <c r="L109" t="s">
        <v>167</v>
      </c>
      <c r="M109" t="s">
        <v>526</v>
      </c>
      <c r="R109">
        <v>2377</v>
      </c>
      <c r="S109" s="24">
        <f t="shared" si="5"/>
        <v>1426.2</v>
      </c>
      <c r="T109" t="s">
        <v>1236</v>
      </c>
    </row>
    <row r="110" spans="1:20" x14ac:dyDescent="0.2">
      <c r="A110" t="s">
        <v>482</v>
      </c>
      <c r="B110" s="2" t="s">
        <v>194</v>
      </c>
      <c r="C110" t="s">
        <v>322</v>
      </c>
      <c r="D110" t="s">
        <v>171</v>
      </c>
      <c r="E110" s="2" t="s">
        <v>1261</v>
      </c>
      <c r="F110" s="6"/>
      <c r="G110" t="s">
        <v>1313</v>
      </c>
      <c r="H110" t="s">
        <v>9</v>
      </c>
      <c r="I110" s="2" t="s">
        <v>10</v>
      </c>
      <c r="J110" s="24">
        <v>1405.8</v>
      </c>
      <c r="K110" s="5" t="s">
        <v>22</v>
      </c>
      <c r="L110" t="s">
        <v>167</v>
      </c>
      <c r="M110" t="s">
        <v>526</v>
      </c>
      <c r="R110">
        <v>2315</v>
      </c>
      <c r="S110" s="24">
        <f t="shared" si="5"/>
        <v>1389</v>
      </c>
      <c r="T110" t="s">
        <v>1236</v>
      </c>
    </row>
    <row r="111" spans="1:20" x14ac:dyDescent="0.2">
      <c r="A111" t="s">
        <v>483</v>
      </c>
      <c r="B111" s="2" t="s">
        <v>194</v>
      </c>
      <c r="C111" t="s">
        <v>322</v>
      </c>
      <c r="D111" t="s">
        <v>171</v>
      </c>
      <c r="E111" s="2" t="s">
        <v>1261</v>
      </c>
      <c r="F111" s="6"/>
      <c r="G111" t="s">
        <v>13</v>
      </c>
      <c r="H111" t="s">
        <v>9</v>
      </c>
      <c r="I111" s="2" t="s">
        <v>10</v>
      </c>
      <c r="J111" s="24">
        <v>1477.8</v>
      </c>
      <c r="K111" s="5" t="s">
        <v>22</v>
      </c>
      <c r="L111" t="s">
        <v>167</v>
      </c>
      <c r="M111" t="s">
        <v>526</v>
      </c>
      <c r="R111">
        <v>2435</v>
      </c>
      <c r="S111" s="24">
        <f t="shared" si="5"/>
        <v>1461</v>
      </c>
      <c r="T111" t="s">
        <v>1236</v>
      </c>
    </row>
    <row r="112" spans="1:20" x14ac:dyDescent="0.2">
      <c r="A112" t="s">
        <v>484</v>
      </c>
      <c r="B112" s="2" t="s">
        <v>194</v>
      </c>
      <c r="C112" t="s">
        <v>322</v>
      </c>
      <c r="D112" t="s">
        <v>171</v>
      </c>
      <c r="E112" s="2" t="s">
        <v>1261</v>
      </c>
      <c r="F112" s="6"/>
      <c r="G112" t="s">
        <v>1314</v>
      </c>
      <c r="H112" t="s">
        <v>9</v>
      </c>
      <c r="I112" s="2" t="s">
        <v>10</v>
      </c>
      <c r="J112" s="24">
        <v>1439.3999999999999</v>
      </c>
      <c r="K112" s="5" t="s">
        <v>22</v>
      </c>
      <c r="L112" t="s">
        <v>167</v>
      </c>
      <c r="M112" t="s">
        <v>526</v>
      </c>
      <c r="R112">
        <v>2371</v>
      </c>
      <c r="S112" s="24">
        <f t="shared" si="5"/>
        <v>1422.6</v>
      </c>
      <c r="T112" t="s">
        <v>1236</v>
      </c>
    </row>
    <row r="113" spans="1:20" x14ac:dyDescent="0.2">
      <c r="A113" t="s">
        <v>485</v>
      </c>
      <c r="B113" s="2" t="s">
        <v>194</v>
      </c>
      <c r="C113" t="s">
        <v>322</v>
      </c>
      <c r="D113" t="s">
        <v>171</v>
      </c>
      <c r="E113" s="2" t="s">
        <v>1261</v>
      </c>
      <c r="F113" s="6"/>
      <c r="G113" t="s">
        <v>14</v>
      </c>
      <c r="H113" t="s">
        <v>9</v>
      </c>
      <c r="I113" s="2" t="s">
        <v>10</v>
      </c>
      <c r="J113" s="24">
        <v>1772.3999999999999</v>
      </c>
      <c r="K113" s="5" t="s">
        <v>22</v>
      </c>
      <c r="L113" t="s">
        <v>167</v>
      </c>
      <c r="M113" t="s">
        <v>526</v>
      </c>
      <c r="R113">
        <v>2926</v>
      </c>
      <c r="S113" s="24">
        <f t="shared" ref="S113:S126" si="6">IF(I113="Standard", R113*0.7, IF(I113="Sur mesure", R113*0.6, "Valeur non reconnue"))</f>
        <v>1755.6</v>
      </c>
      <c r="T113" t="s">
        <v>1236</v>
      </c>
    </row>
    <row r="114" spans="1:20" x14ac:dyDescent="0.2">
      <c r="A114" t="s">
        <v>486</v>
      </c>
      <c r="B114" s="2" t="s">
        <v>194</v>
      </c>
      <c r="C114" t="s">
        <v>322</v>
      </c>
      <c r="D114" t="s">
        <v>171</v>
      </c>
      <c r="E114" s="2" t="s">
        <v>1261</v>
      </c>
      <c r="F114" s="6"/>
      <c r="G114" t="s">
        <v>1304</v>
      </c>
      <c r="H114" t="s">
        <v>9</v>
      </c>
      <c r="I114" s="2" t="s">
        <v>10</v>
      </c>
      <c r="J114" s="24">
        <v>1772.3999999999999</v>
      </c>
      <c r="K114" s="5" t="s">
        <v>22</v>
      </c>
      <c r="L114" t="s">
        <v>167</v>
      </c>
      <c r="M114" t="s">
        <v>526</v>
      </c>
      <c r="R114">
        <v>2926</v>
      </c>
      <c r="S114" s="24">
        <f t="shared" si="6"/>
        <v>1755.6</v>
      </c>
      <c r="T114" t="s">
        <v>1236</v>
      </c>
    </row>
    <row r="115" spans="1:20" x14ac:dyDescent="0.2">
      <c r="A115" t="s">
        <v>487</v>
      </c>
      <c r="B115" s="2" t="s">
        <v>194</v>
      </c>
      <c r="C115" t="s">
        <v>322</v>
      </c>
      <c r="D115" t="s">
        <v>171</v>
      </c>
      <c r="E115" s="2" t="s">
        <v>1260</v>
      </c>
      <c r="F115" s="6"/>
      <c r="G115" t="s">
        <v>12</v>
      </c>
      <c r="H115" t="s">
        <v>9</v>
      </c>
      <c r="I115" s="2" t="s">
        <v>10</v>
      </c>
      <c r="J115" s="24">
        <v>1722.6</v>
      </c>
      <c r="K115" s="5" t="s">
        <v>22</v>
      </c>
      <c r="L115" t="s">
        <v>167</v>
      </c>
      <c r="M115" t="s">
        <v>526</v>
      </c>
      <c r="R115">
        <v>2843</v>
      </c>
      <c r="S115" s="24">
        <f t="shared" si="6"/>
        <v>1705.8</v>
      </c>
      <c r="T115" t="s">
        <v>1237</v>
      </c>
    </row>
    <row r="116" spans="1:20" x14ac:dyDescent="0.2">
      <c r="A116" t="s">
        <v>488</v>
      </c>
      <c r="B116" s="2" t="s">
        <v>194</v>
      </c>
      <c r="C116" t="s">
        <v>322</v>
      </c>
      <c r="D116" t="s">
        <v>171</v>
      </c>
      <c r="E116" s="2" t="s">
        <v>1260</v>
      </c>
      <c r="F116" s="6"/>
      <c r="G116" t="s">
        <v>1313</v>
      </c>
      <c r="H116" t="s">
        <v>9</v>
      </c>
      <c r="I116" s="2" t="s">
        <v>10</v>
      </c>
      <c r="J116" s="24">
        <v>1722.6</v>
      </c>
      <c r="K116" s="5" t="s">
        <v>22</v>
      </c>
      <c r="L116" t="s">
        <v>167</v>
      </c>
      <c r="M116" t="s">
        <v>526</v>
      </c>
      <c r="R116">
        <v>2843</v>
      </c>
      <c r="S116" s="24">
        <f t="shared" si="6"/>
        <v>1705.8</v>
      </c>
      <c r="T116" t="s">
        <v>1237</v>
      </c>
    </row>
    <row r="117" spans="1:20" x14ac:dyDescent="0.2">
      <c r="A117" t="s">
        <v>489</v>
      </c>
      <c r="B117" s="2" t="s">
        <v>194</v>
      </c>
      <c r="C117" t="s">
        <v>322</v>
      </c>
      <c r="D117" t="s">
        <v>171</v>
      </c>
      <c r="E117" s="2" t="s">
        <v>1260</v>
      </c>
      <c r="F117" s="6"/>
      <c r="G117" t="s">
        <v>13</v>
      </c>
      <c r="H117" t="s">
        <v>9</v>
      </c>
      <c r="I117" s="2" t="s">
        <v>10</v>
      </c>
      <c r="J117" s="24">
        <v>1772.3999999999999</v>
      </c>
      <c r="K117" s="5" t="s">
        <v>22</v>
      </c>
      <c r="L117" t="s">
        <v>167</v>
      </c>
      <c r="M117" t="s">
        <v>526</v>
      </c>
      <c r="R117">
        <v>2926</v>
      </c>
      <c r="S117" s="24">
        <f t="shared" si="6"/>
        <v>1755.6</v>
      </c>
      <c r="T117" t="s">
        <v>1237</v>
      </c>
    </row>
    <row r="118" spans="1:20" x14ac:dyDescent="0.2">
      <c r="A118" t="s">
        <v>490</v>
      </c>
      <c r="B118" s="2" t="s">
        <v>194</v>
      </c>
      <c r="C118" t="s">
        <v>322</v>
      </c>
      <c r="D118" t="s">
        <v>171</v>
      </c>
      <c r="E118" s="2" t="s">
        <v>1260</v>
      </c>
      <c r="F118" s="6"/>
      <c r="G118" t="s">
        <v>1314</v>
      </c>
      <c r="H118" t="s">
        <v>9</v>
      </c>
      <c r="I118" s="2" t="s">
        <v>10</v>
      </c>
      <c r="J118" s="24">
        <v>1772.3999999999999</v>
      </c>
      <c r="K118" s="5" t="s">
        <v>22</v>
      </c>
      <c r="L118" t="s">
        <v>167</v>
      </c>
      <c r="M118" t="s">
        <v>526</v>
      </c>
      <c r="R118">
        <v>2926</v>
      </c>
      <c r="S118" s="24">
        <f t="shared" si="6"/>
        <v>1755.6</v>
      </c>
      <c r="T118" t="s">
        <v>1237</v>
      </c>
    </row>
    <row r="119" spans="1:20" x14ac:dyDescent="0.2">
      <c r="A119" t="s">
        <v>491</v>
      </c>
      <c r="B119" s="2" t="s">
        <v>194</v>
      </c>
      <c r="C119" t="s">
        <v>322</v>
      </c>
      <c r="D119" t="s">
        <v>171</v>
      </c>
      <c r="E119" s="2" t="s">
        <v>1260</v>
      </c>
      <c r="F119" s="6"/>
      <c r="G119" t="s">
        <v>14</v>
      </c>
      <c r="H119" t="s">
        <v>9</v>
      </c>
      <c r="I119" s="2" t="s">
        <v>10</v>
      </c>
      <c r="J119" s="24">
        <v>1786.1999999999998</v>
      </c>
      <c r="K119" s="5" t="s">
        <v>22</v>
      </c>
      <c r="L119" t="s">
        <v>167</v>
      </c>
      <c r="M119" t="s">
        <v>526</v>
      </c>
      <c r="R119">
        <v>2949</v>
      </c>
      <c r="S119" s="24">
        <f t="shared" si="6"/>
        <v>1769.3999999999999</v>
      </c>
      <c r="T119" t="s">
        <v>1237</v>
      </c>
    </row>
    <row r="120" spans="1:20" x14ac:dyDescent="0.2">
      <c r="A120" t="s">
        <v>492</v>
      </c>
      <c r="B120" s="2" t="s">
        <v>194</v>
      </c>
      <c r="C120" t="s">
        <v>322</v>
      </c>
      <c r="D120" t="s">
        <v>171</v>
      </c>
      <c r="E120" s="2" t="s">
        <v>1260</v>
      </c>
      <c r="F120" s="6"/>
      <c r="G120" t="s">
        <v>1304</v>
      </c>
      <c r="H120" t="s">
        <v>9</v>
      </c>
      <c r="I120" s="2" t="s">
        <v>10</v>
      </c>
      <c r="J120" s="24">
        <v>1865.9999999999998</v>
      </c>
      <c r="K120" s="5" t="s">
        <v>22</v>
      </c>
      <c r="L120" t="s">
        <v>167</v>
      </c>
      <c r="M120" t="s">
        <v>526</v>
      </c>
      <c r="R120">
        <v>3082</v>
      </c>
      <c r="S120" s="24">
        <f t="shared" si="6"/>
        <v>1849.1999999999998</v>
      </c>
      <c r="T120" t="s">
        <v>1237</v>
      </c>
    </row>
    <row r="121" spans="1:20" x14ac:dyDescent="0.2">
      <c r="A121" t="s">
        <v>493</v>
      </c>
      <c r="B121" s="2" t="s">
        <v>194</v>
      </c>
      <c r="C121" t="s">
        <v>322</v>
      </c>
      <c r="D121" t="s">
        <v>1305</v>
      </c>
      <c r="E121" s="2" t="s">
        <v>1260</v>
      </c>
      <c r="F121" s="6"/>
      <c r="G121" t="s">
        <v>12</v>
      </c>
      <c r="H121" t="s">
        <v>9</v>
      </c>
      <c r="I121" s="2" t="s">
        <v>10</v>
      </c>
      <c r="J121" s="24">
        <v>1722.6</v>
      </c>
      <c r="K121" s="5" t="s">
        <v>22</v>
      </c>
      <c r="L121" t="s">
        <v>167</v>
      </c>
      <c r="M121" t="s">
        <v>526</v>
      </c>
      <c r="R121">
        <v>2843</v>
      </c>
      <c r="S121" s="24">
        <f t="shared" si="6"/>
        <v>1705.8</v>
      </c>
      <c r="T121" t="s">
        <v>1237</v>
      </c>
    </row>
    <row r="122" spans="1:20" x14ac:dyDescent="0.2">
      <c r="A122" t="s">
        <v>494</v>
      </c>
      <c r="B122" s="2" t="s">
        <v>194</v>
      </c>
      <c r="C122" t="s">
        <v>322</v>
      </c>
      <c r="D122" t="s">
        <v>1305</v>
      </c>
      <c r="E122" s="2" t="s">
        <v>1260</v>
      </c>
      <c r="F122" s="6"/>
      <c r="G122" t="s">
        <v>1313</v>
      </c>
      <c r="H122" t="s">
        <v>9</v>
      </c>
      <c r="I122" s="2" t="s">
        <v>10</v>
      </c>
      <c r="J122" s="24">
        <v>1722.6</v>
      </c>
      <c r="K122" s="5" t="s">
        <v>22</v>
      </c>
      <c r="L122" t="s">
        <v>167</v>
      </c>
      <c r="M122" t="s">
        <v>526</v>
      </c>
      <c r="R122">
        <v>2843</v>
      </c>
      <c r="S122" s="24">
        <f t="shared" si="6"/>
        <v>1705.8</v>
      </c>
      <c r="T122" t="s">
        <v>1237</v>
      </c>
    </row>
    <row r="123" spans="1:20" x14ac:dyDescent="0.2">
      <c r="A123" t="s">
        <v>495</v>
      </c>
      <c r="B123" s="2" t="s">
        <v>194</v>
      </c>
      <c r="C123" t="s">
        <v>322</v>
      </c>
      <c r="D123" t="s">
        <v>1305</v>
      </c>
      <c r="E123" s="2" t="s">
        <v>1260</v>
      </c>
      <c r="F123" s="6"/>
      <c r="G123" t="s">
        <v>13</v>
      </c>
      <c r="H123" t="s">
        <v>9</v>
      </c>
      <c r="I123" s="2" t="s">
        <v>10</v>
      </c>
      <c r="J123" s="24">
        <v>1772.3999999999999</v>
      </c>
      <c r="K123" s="5" t="s">
        <v>22</v>
      </c>
      <c r="L123" t="s">
        <v>167</v>
      </c>
      <c r="M123" t="s">
        <v>526</v>
      </c>
      <c r="R123">
        <v>2926</v>
      </c>
      <c r="S123" s="24">
        <f t="shared" si="6"/>
        <v>1755.6</v>
      </c>
      <c r="T123" t="s">
        <v>1237</v>
      </c>
    </row>
    <row r="124" spans="1:20" x14ac:dyDescent="0.2">
      <c r="A124" t="s">
        <v>496</v>
      </c>
      <c r="B124" s="2" t="s">
        <v>194</v>
      </c>
      <c r="C124" t="s">
        <v>322</v>
      </c>
      <c r="D124" t="s">
        <v>1305</v>
      </c>
      <c r="E124" s="2" t="s">
        <v>1260</v>
      </c>
      <c r="F124" s="6"/>
      <c r="G124" t="s">
        <v>1314</v>
      </c>
      <c r="H124" t="s">
        <v>9</v>
      </c>
      <c r="I124" s="2" t="s">
        <v>10</v>
      </c>
      <c r="J124" s="24">
        <v>1772.3999999999999</v>
      </c>
      <c r="K124" s="5" t="s">
        <v>22</v>
      </c>
      <c r="L124" t="s">
        <v>167</v>
      </c>
      <c r="M124" t="s">
        <v>526</v>
      </c>
      <c r="R124">
        <v>2926</v>
      </c>
      <c r="S124" s="24">
        <f t="shared" si="6"/>
        <v>1755.6</v>
      </c>
      <c r="T124" t="s">
        <v>1237</v>
      </c>
    </row>
    <row r="125" spans="1:20" x14ac:dyDescent="0.2">
      <c r="A125" t="s">
        <v>497</v>
      </c>
      <c r="B125" s="2" t="s">
        <v>194</v>
      </c>
      <c r="C125" t="s">
        <v>322</v>
      </c>
      <c r="D125" t="s">
        <v>1305</v>
      </c>
      <c r="E125" s="2" t="s">
        <v>1260</v>
      </c>
      <c r="F125" s="6"/>
      <c r="G125" t="s">
        <v>14</v>
      </c>
      <c r="H125" t="s">
        <v>9</v>
      </c>
      <c r="I125" s="2" t="s">
        <v>10</v>
      </c>
      <c r="J125" s="24">
        <v>1786.1999999999998</v>
      </c>
      <c r="K125" s="5" t="s">
        <v>22</v>
      </c>
      <c r="L125" t="s">
        <v>167</v>
      </c>
      <c r="M125" t="s">
        <v>526</v>
      </c>
      <c r="R125">
        <v>2949</v>
      </c>
      <c r="S125" s="24">
        <f t="shared" si="6"/>
        <v>1769.3999999999999</v>
      </c>
      <c r="T125" t="s">
        <v>1237</v>
      </c>
    </row>
    <row r="126" spans="1:20" x14ac:dyDescent="0.2">
      <c r="A126" t="s">
        <v>498</v>
      </c>
      <c r="B126" s="2" t="s">
        <v>194</v>
      </c>
      <c r="C126" t="s">
        <v>322</v>
      </c>
      <c r="D126" t="s">
        <v>1305</v>
      </c>
      <c r="E126" s="2" t="s">
        <v>1260</v>
      </c>
      <c r="F126" s="6"/>
      <c r="G126" t="s">
        <v>1304</v>
      </c>
      <c r="H126" t="s">
        <v>9</v>
      </c>
      <c r="I126" s="2" t="s">
        <v>10</v>
      </c>
      <c r="J126" s="24">
        <v>1865.9999999999998</v>
      </c>
      <c r="K126" s="5" t="s">
        <v>22</v>
      </c>
      <c r="L126" t="s">
        <v>167</v>
      </c>
      <c r="M126" t="s">
        <v>526</v>
      </c>
      <c r="R126">
        <v>3082</v>
      </c>
      <c r="S126" s="24">
        <f t="shared" si="6"/>
        <v>1849.1999999999998</v>
      </c>
      <c r="T126" t="s">
        <v>1237</v>
      </c>
    </row>
  </sheetData>
  <autoFilter ref="A1:T126" xr:uid="{3AE2B330-FCC4-6E48-AEB8-D1B1375FD0ED}"/>
  <phoneticPr fontId="5" type="noConversion"/>
  <pageMargins left="0.7" right="0.7" top="0.75" bottom="0.75" header="0.3" footer="0.3"/>
  <pageSetup paperSize="9" orientation="portrait" horizontalDpi="0" verticalDpi="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BCA299-DE96-BE45-BDD8-8A4542A0E817}">
  <sheetPr codeName="Feuil19"/>
  <dimension ref="A1:V80"/>
  <sheetViews>
    <sheetView topLeftCell="A42" workbookViewId="0">
      <selection activeCell="D65" sqref="D65"/>
    </sheetView>
  </sheetViews>
  <sheetFormatPr baseColWidth="10" defaultRowHeight="16" x14ac:dyDescent="0.2"/>
  <cols>
    <col min="10" max="10" width="10.83203125" style="24"/>
    <col min="19" max="19" width="10.83203125" style="24"/>
    <col min="21" max="22" width="10.83203125" style="24"/>
  </cols>
  <sheetData>
    <row r="1" spans="1:20" ht="68" x14ac:dyDescent="0.2">
      <c r="A1" s="10" t="s">
        <v>40</v>
      </c>
      <c r="B1" s="10" t="s">
        <v>41</v>
      </c>
      <c r="C1" s="10" t="s">
        <v>42</v>
      </c>
      <c r="D1" s="10" t="s">
        <v>0</v>
      </c>
      <c r="E1" s="10" t="s">
        <v>7</v>
      </c>
      <c r="F1" s="10" t="s">
        <v>8</v>
      </c>
      <c r="G1" s="10" t="s">
        <v>1</v>
      </c>
      <c r="H1" s="10" t="s">
        <v>3</v>
      </c>
      <c r="I1" s="10" t="s">
        <v>5</v>
      </c>
      <c r="J1" s="70" t="s">
        <v>1346</v>
      </c>
      <c r="K1" s="11" t="s">
        <v>21</v>
      </c>
      <c r="L1" s="10" t="s">
        <v>165</v>
      </c>
      <c r="M1" s="11" t="s">
        <v>174</v>
      </c>
      <c r="N1" s="11" t="s">
        <v>725</v>
      </c>
      <c r="O1" s="20" t="s">
        <v>960</v>
      </c>
      <c r="P1" s="21" t="s">
        <v>961</v>
      </c>
      <c r="Q1" s="21" t="s">
        <v>962</v>
      </c>
      <c r="R1" s="10" t="s">
        <v>6</v>
      </c>
      <c r="S1" s="27" t="s">
        <v>1181</v>
      </c>
      <c r="T1" s="10" t="s">
        <v>7</v>
      </c>
    </row>
    <row r="2" spans="1:20" x14ac:dyDescent="0.2">
      <c r="A2" t="s">
        <v>649</v>
      </c>
      <c r="B2" t="s">
        <v>194</v>
      </c>
      <c r="C2" s="2" t="s">
        <v>26</v>
      </c>
      <c r="D2">
        <v>800</v>
      </c>
      <c r="G2">
        <v>2050</v>
      </c>
      <c r="H2" t="s">
        <v>2</v>
      </c>
      <c r="I2" t="s">
        <v>4</v>
      </c>
      <c r="J2" s="24">
        <v>410.9</v>
      </c>
      <c r="L2" t="s">
        <v>167</v>
      </c>
      <c r="M2" t="s">
        <v>525</v>
      </c>
      <c r="O2" s="24" t="str">
        <f t="shared" ref="O2:O8" si="0" xml:space="preserve"> (D2+55) &amp;" x " &amp;(G2+35)</f>
        <v>855 x 2085</v>
      </c>
      <c r="P2" s="24" t="str">
        <f t="shared" ref="P2:P8" si="1">(D2+46) &amp;" x " &amp;(G2+30)</f>
        <v>846 x 2080</v>
      </c>
      <c r="Q2" s="24" t="str">
        <f t="shared" ref="Q2:Q8" si="2">(D2-66) &amp;" x " &amp;(G2-24)</f>
        <v>734 x 2026</v>
      </c>
      <c r="R2">
        <v>575</v>
      </c>
      <c r="S2" s="24">
        <f>IF(I2="Standard", R2*0.7, IF(I2="Sur mesure", R2*0.6, "Valeur non reconnue"))</f>
        <v>402.5</v>
      </c>
    </row>
    <row r="3" spans="1:20" x14ac:dyDescent="0.2">
      <c r="A3" t="s">
        <v>650</v>
      </c>
      <c r="B3" t="s">
        <v>194</v>
      </c>
      <c r="C3" s="2" t="s">
        <v>26</v>
      </c>
      <c r="D3">
        <v>890</v>
      </c>
      <c r="G3">
        <v>2050</v>
      </c>
      <c r="H3" t="s">
        <v>2</v>
      </c>
      <c r="I3" t="s">
        <v>4</v>
      </c>
      <c r="J3" s="24">
        <v>423.49999999999994</v>
      </c>
      <c r="L3" t="s">
        <v>167</v>
      </c>
      <c r="M3" t="s">
        <v>525</v>
      </c>
      <c r="O3" s="24" t="str">
        <f t="shared" si="0"/>
        <v>945 x 2085</v>
      </c>
      <c r="P3" s="24" t="str">
        <f t="shared" si="1"/>
        <v>936 x 2080</v>
      </c>
      <c r="Q3" s="24" t="str">
        <f t="shared" si="2"/>
        <v>824 x 2026</v>
      </c>
      <c r="R3">
        <v>593</v>
      </c>
      <c r="S3" s="24">
        <f t="shared" ref="S3:S47" si="3">IF(I3="Standard", R3*0.7, IF(I3="Sur mesure", R3*0.6, "Valeur non reconnue"))</f>
        <v>415.09999999999997</v>
      </c>
    </row>
    <row r="4" spans="1:20" x14ac:dyDescent="0.2">
      <c r="A4" t="s">
        <v>651</v>
      </c>
      <c r="B4" t="s">
        <v>194</v>
      </c>
      <c r="C4" s="2" t="s">
        <v>26</v>
      </c>
      <c r="D4">
        <v>990</v>
      </c>
      <c r="G4">
        <v>2050</v>
      </c>
      <c r="H4" t="s">
        <v>2</v>
      </c>
      <c r="I4" t="s">
        <v>4</v>
      </c>
      <c r="J4" s="24">
        <v>438.9</v>
      </c>
      <c r="L4" t="s">
        <v>167</v>
      </c>
      <c r="M4" t="s">
        <v>525</v>
      </c>
      <c r="O4" s="24" t="str">
        <f t="shared" si="0"/>
        <v>1045 x 2085</v>
      </c>
      <c r="P4" s="24" t="str">
        <f t="shared" si="1"/>
        <v>1036 x 2080</v>
      </c>
      <c r="Q4" s="24" t="str">
        <f t="shared" si="2"/>
        <v>924 x 2026</v>
      </c>
      <c r="R4">
        <v>615</v>
      </c>
      <c r="S4" s="24">
        <f t="shared" si="3"/>
        <v>430.5</v>
      </c>
    </row>
    <row r="5" spans="1:20" x14ac:dyDescent="0.2">
      <c r="A5" t="s">
        <v>652</v>
      </c>
      <c r="B5" t="s">
        <v>194</v>
      </c>
      <c r="C5" s="2" t="s">
        <v>26</v>
      </c>
      <c r="D5">
        <v>1100</v>
      </c>
      <c r="G5">
        <v>2050</v>
      </c>
      <c r="H5" t="s">
        <v>2</v>
      </c>
      <c r="I5" t="s">
        <v>4</v>
      </c>
      <c r="J5" s="24">
        <v>519.4</v>
      </c>
      <c r="L5" t="s">
        <v>167</v>
      </c>
      <c r="M5" t="s">
        <v>525</v>
      </c>
      <c r="O5" s="24" t="str">
        <f t="shared" si="0"/>
        <v>1155 x 2085</v>
      </c>
      <c r="P5" s="24" t="str">
        <f t="shared" si="1"/>
        <v>1146 x 2080</v>
      </c>
      <c r="Q5" s="24" t="str">
        <f t="shared" si="2"/>
        <v>1034 x 2026</v>
      </c>
      <c r="R5">
        <v>730</v>
      </c>
      <c r="S5" s="24">
        <f t="shared" si="3"/>
        <v>510.99999999999994</v>
      </c>
    </row>
    <row r="6" spans="1:20" x14ac:dyDescent="0.2">
      <c r="A6" t="s">
        <v>653</v>
      </c>
      <c r="B6" t="s">
        <v>194</v>
      </c>
      <c r="C6" s="2" t="s">
        <v>26</v>
      </c>
      <c r="D6">
        <v>800</v>
      </c>
      <c r="G6">
        <v>2140</v>
      </c>
      <c r="H6" t="s">
        <v>2</v>
      </c>
      <c r="I6" t="s">
        <v>4</v>
      </c>
      <c r="J6" s="24">
        <v>421.4</v>
      </c>
      <c r="L6" t="s">
        <v>167</v>
      </c>
      <c r="M6" t="s">
        <v>525</v>
      </c>
      <c r="O6" s="24" t="str">
        <f t="shared" si="0"/>
        <v>855 x 2175</v>
      </c>
      <c r="P6" s="24" t="str">
        <f t="shared" si="1"/>
        <v>846 x 2170</v>
      </c>
      <c r="Q6" s="24" t="str">
        <f t="shared" si="2"/>
        <v>734 x 2116</v>
      </c>
      <c r="R6">
        <v>590</v>
      </c>
      <c r="S6" s="24">
        <f t="shared" si="3"/>
        <v>413</v>
      </c>
    </row>
    <row r="7" spans="1:20" x14ac:dyDescent="0.2">
      <c r="A7" t="s">
        <v>654</v>
      </c>
      <c r="B7" t="s">
        <v>194</v>
      </c>
      <c r="C7" s="2" t="s">
        <v>26</v>
      </c>
      <c r="D7">
        <v>890</v>
      </c>
      <c r="G7">
        <v>2140</v>
      </c>
      <c r="H7" t="s">
        <v>2</v>
      </c>
      <c r="I7" t="s">
        <v>4</v>
      </c>
      <c r="J7" s="24">
        <v>437.49999999999994</v>
      </c>
      <c r="L7" t="s">
        <v>167</v>
      </c>
      <c r="M7" t="s">
        <v>525</v>
      </c>
      <c r="O7" s="24" t="str">
        <f t="shared" si="0"/>
        <v>945 x 2175</v>
      </c>
      <c r="P7" s="24" t="str">
        <f t="shared" si="1"/>
        <v>936 x 2170</v>
      </c>
      <c r="Q7" s="24" t="str">
        <f t="shared" si="2"/>
        <v>824 x 2116</v>
      </c>
      <c r="R7">
        <v>613</v>
      </c>
      <c r="S7" s="24">
        <f t="shared" si="3"/>
        <v>429.09999999999997</v>
      </c>
    </row>
    <row r="8" spans="1:20" x14ac:dyDescent="0.2">
      <c r="A8" t="s">
        <v>655</v>
      </c>
      <c r="B8" t="s">
        <v>194</v>
      </c>
      <c r="C8" s="2" t="s">
        <v>26</v>
      </c>
      <c r="D8">
        <v>990</v>
      </c>
      <c r="G8">
        <v>2140</v>
      </c>
      <c r="H8" t="s">
        <v>2</v>
      </c>
      <c r="I8" t="s">
        <v>4</v>
      </c>
      <c r="J8" s="24">
        <v>450.79999999999995</v>
      </c>
      <c r="L8" t="s">
        <v>167</v>
      </c>
      <c r="M8" t="s">
        <v>525</v>
      </c>
      <c r="O8" s="24" t="str">
        <f t="shared" si="0"/>
        <v>1045 x 2175</v>
      </c>
      <c r="P8" s="24" t="str">
        <f t="shared" si="1"/>
        <v>1036 x 2170</v>
      </c>
      <c r="Q8" s="24" t="str">
        <f t="shared" si="2"/>
        <v>924 x 2116</v>
      </c>
      <c r="R8">
        <v>632</v>
      </c>
      <c r="S8" s="24">
        <f t="shared" si="3"/>
        <v>442.4</v>
      </c>
    </row>
    <row r="9" spans="1:20" x14ac:dyDescent="0.2">
      <c r="A9" t="s">
        <v>656</v>
      </c>
      <c r="B9" t="s">
        <v>194</v>
      </c>
      <c r="C9" s="2" t="s">
        <v>26</v>
      </c>
      <c r="D9">
        <v>1200</v>
      </c>
      <c r="E9" s="7" t="s">
        <v>1262</v>
      </c>
      <c r="F9">
        <v>600</v>
      </c>
      <c r="G9">
        <v>2050</v>
      </c>
      <c r="H9" t="s">
        <v>9</v>
      </c>
      <c r="I9" t="s">
        <v>4</v>
      </c>
      <c r="J9" s="24">
        <v>958.99999999999989</v>
      </c>
      <c r="L9" t="s">
        <v>167</v>
      </c>
      <c r="M9" t="s">
        <v>525</v>
      </c>
      <c r="O9" s="24"/>
      <c r="P9" s="24"/>
      <c r="Q9" s="24"/>
      <c r="R9">
        <v>1346</v>
      </c>
      <c r="S9" s="24">
        <f t="shared" si="3"/>
        <v>942.19999999999993</v>
      </c>
      <c r="T9">
        <v>600</v>
      </c>
    </row>
    <row r="10" spans="1:20" x14ac:dyDescent="0.2">
      <c r="A10" t="s">
        <v>657</v>
      </c>
      <c r="B10" t="s">
        <v>194</v>
      </c>
      <c r="C10" s="2" t="s">
        <v>26</v>
      </c>
      <c r="D10">
        <v>1300</v>
      </c>
      <c r="E10" s="7" t="s">
        <v>1264</v>
      </c>
      <c r="F10">
        <v>650</v>
      </c>
      <c r="G10">
        <v>2050</v>
      </c>
      <c r="H10" t="s">
        <v>9</v>
      </c>
      <c r="I10" t="s">
        <v>4</v>
      </c>
      <c r="J10" s="24">
        <v>958.99999999999989</v>
      </c>
      <c r="L10" t="s">
        <v>167</v>
      </c>
      <c r="M10" t="s">
        <v>525</v>
      </c>
      <c r="O10" s="24"/>
      <c r="P10" s="24"/>
      <c r="Q10" s="24"/>
      <c r="R10">
        <v>1346</v>
      </c>
      <c r="S10" s="24">
        <f t="shared" si="3"/>
        <v>942.19999999999993</v>
      </c>
      <c r="T10">
        <v>650</v>
      </c>
    </row>
    <row r="11" spans="1:20" x14ac:dyDescent="0.2">
      <c r="A11" t="s">
        <v>658</v>
      </c>
      <c r="B11" t="s">
        <v>194</v>
      </c>
      <c r="C11" s="2" t="s">
        <v>26</v>
      </c>
      <c r="D11">
        <v>1400</v>
      </c>
      <c r="E11" s="7" t="s">
        <v>1265</v>
      </c>
      <c r="F11">
        <v>700</v>
      </c>
      <c r="G11">
        <v>2050</v>
      </c>
      <c r="H11" t="s">
        <v>9</v>
      </c>
      <c r="I11" t="s">
        <v>4</v>
      </c>
      <c r="J11" s="24">
        <v>958.99999999999989</v>
      </c>
      <c r="K11" s="5" t="s">
        <v>22</v>
      </c>
      <c r="L11" t="s">
        <v>167</v>
      </c>
      <c r="M11" t="s">
        <v>525</v>
      </c>
      <c r="O11" s="24"/>
      <c r="P11" s="24"/>
      <c r="Q11" s="24"/>
      <c r="R11">
        <v>1346</v>
      </c>
      <c r="S11" s="24">
        <f t="shared" si="3"/>
        <v>942.19999999999993</v>
      </c>
      <c r="T11">
        <v>700</v>
      </c>
    </row>
    <row r="12" spans="1:20" x14ac:dyDescent="0.2">
      <c r="A12" t="s">
        <v>659</v>
      </c>
      <c r="B12" t="s">
        <v>194</v>
      </c>
      <c r="C12" s="2" t="s">
        <v>26</v>
      </c>
      <c r="D12">
        <v>1500</v>
      </c>
      <c r="E12" s="7" t="s">
        <v>1266</v>
      </c>
      <c r="F12">
        <v>750</v>
      </c>
      <c r="G12">
        <v>2050</v>
      </c>
      <c r="H12" t="s">
        <v>9</v>
      </c>
      <c r="I12" t="s">
        <v>4</v>
      </c>
      <c r="J12" s="24">
        <v>958.99999999999989</v>
      </c>
      <c r="K12" s="5" t="s">
        <v>22</v>
      </c>
      <c r="L12" t="s">
        <v>167</v>
      </c>
      <c r="M12" t="s">
        <v>525</v>
      </c>
      <c r="O12" s="24"/>
      <c r="P12" s="24"/>
      <c r="Q12" s="24"/>
      <c r="R12">
        <v>1346</v>
      </c>
      <c r="S12" s="24">
        <f t="shared" si="3"/>
        <v>942.19999999999993</v>
      </c>
      <c r="T12">
        <v>750</v>
      </c>
    </row>
    <row r="13" spans="1:20" x14ac:dyDescent="0.2">
      <c r="A13" t="s">
        <v>660</v>
      </c>
      <c r="B13" t="s">
        <v>194</v>
      </c>
      <c r="C13" s="2" t="s">
        <v>26</v>
      </c>
      <c r="D13">
        <v>1600</v>
      </c>
      <c r="E13" s="7" t="s">
        <v>1263</v>
      </c>
      <c r="F13">
        <v>800</v>
      </c>
      <c r="G13">
        <v>2050</v>
      </c>
      <c r="H13" t="s">
        <v>9</v>
      </c>
      <c r="I13" t="s">
        <v>4</v>
      </c>
      <c r="J13" s="24">
        <v>958.99999999999989</v>
      </c>
      <c r="K13" s="5" t="s">
        <v>22</v>
      </c>
      <c r="L13" t="s">
        <v>167</v>
      </c>
      <c r="M13" t="s">
        <v>525</v>
      </c>
      <c r="O13" s="24"/>
      <c r="P13" s="24"/>
      <c r="Q13" s="24"/>
      <c r="R13">
        <v>1346</v>
      </c>
      <c r="S13" s="24">
        <f t="shared" si="3"/>
        <v>942.19999999999993</v>
      </c>
      <c r="T13">
        <v>800</v>
      </c>
    </row>
    <row r="14" spans="1:20" x14ac:dyDescent="0.2">
      <c r="A14" t="s">
        <v>661</v>
      </c>
      <c r="B14" t="s">
        <v>194</v>
      </c>
      <c r="C14" s="2" t="s">
        <v>26</v>
      </c>
      <c r="D14">
        <v>1780</v>
      </c>
      <c r="E14" s="7" t="s">
        <v>1268</v>
      </c>
      <c r="F14">
        <v>890</v>
      </c>
      <c r="G14">
        <v>2050</v>
      </c>
      <c r="H14" t="s">
        <v>9</v>
      </c>
      <c r="I14" t="s">
        <v>4</v>
      </c>
      <c r="J14" s="24">
        <v>996.09999999999991</v>
      </c>
      <c r="K14" s="5" t="s">
        <v>22</v>
      </c>
      <c r="L14" t="s">
        <v>167</v>
      </c>
      <c r="M14" t="s">
        <v>525</v>
      </c>
      <c r="O14" s="24"/>
      <c r="P14" s="24"/>
      <c r="Q14" s="24"/>
      <c r="R14">
        <v>1399</v>
      </c>
      <c r="S14" s="24">
        <f t="shared" si="3"/>
        <v>979.3</v>
      </c>
      <c r="T14">
        <v>890</v>
      </c>
    </row>
    <row r="15" spans="1:20" x14ac:dyDescent="0.2">
      <c r="A15" t="s">
        <v>662</v>
      </c>
      <c r="B15" t="s">
        <v>194</v>
      </c>
      <c r="C15" s="2" t="s">
        <v>26</v>
      </c>
      <c r="D15">
        <v>1200</v>
      </c>
      <c r="E15" s="7" t="s">
        <v>1262</v>
      </c>
      <c r="F15">
        <v>600</v>
      </c>
      <c r="G15">
        <v>2140</v>
      </c>
      <c r="H15" t="s">
        <v>9</v>
      </c>
      <c r="I15" t="s">
        <v>4</v>
      </c>
      <c r="J15" s="24">
        <v>986.29999999999984</v>
      </c>
      <c r="K15" s="5" t="s">
        <v>22</v>
      </c>
      <c r="L15" t="s">
        <v>167</v>
      </c>
      <c r="M15" t="s">
        <v>525</v>
      </c>
      <c r="O15" s="24"/>
      <c r="P15" s="24"/>
      <c r="Q15" s="24"/>
      <c r="R15">
        <v>1385</v>
      </c>
      <c r="S15" s="24">
        <f t="shared" si="3"/>
        <v>969.49999999999989</v>
      </c>
      <c r="T15">
        <v>600</v>
      </c>
    </row>
    <row r="16" spans="1:20" x14ac:dyDescent="0.2">
      <c r="A16" t="s">
        <v>663</v>
      </c>
      <c r="B16" t="s">
        <v>194</v>
      </c>
      <c r="C16" s="2" t="s">
        <v>26</v>
      </c>
      <c r="D16">
        <v>1300</v>
      </c>
      <c r="E16" s="7" t="s">
        <v>1264</v>
      </c>
      <c r="F16">
        <v>650</v>
      </c>
      <c r="G16">
        <v>2140</v>
      </c>
      <c r="H16" t="s">
        <v>9</v>
      </c>
      <c r="I16" t="s">
        <v>4</v>
      </c>
      <c r="J16" s="24">
        <v>986.29999999999984</v>
      </c>
      <c r="K16" s="5" t="s">
        <v>22</v>
      </c>
      <c r="L16" t="s">
        <v>167</v>
      </c>
      <c r="M16" t="s">
        <v>525</v>
      </c>
      <c r="O16" s="24"/>
      <c r="P16" s="24"/>
      <c r="Q16" s="24"/>
      <c r="R16">
        <v>1385</v>
      </c>
      <c r="S16" s="24">
        <f t="shared" si="3"/>
        <v>969.49999999999989</v>
      </c>
      <c r="T16">
        <v>650</v>
      </c>
    </row>
    <row r="17" spans="1:20" x14ac:dyDescent="0.2">
      <c r="A17" t="s">
        <v>664</v>
      </c>
      <c r="B17" t="s">
        <v>194</v>
      </c>
      <c r="C17" s="2" t="s">
        <v>26</v>
      </c>
      <c r="D17">
        <v>1400</v>
      </c>
      <c r="E17" s="7" t="s">
        <v>1265</v>
      </c>
      <c r="F17">
        <v>700</v>
      </c>
      <c r="G17">
        <v>2140</v>
      </c>
      <c r="H17" t="s">
        <v>9</v>
      </c>
      <c r="I17" t="s">
        <v>4</v>
      </c>
      <c r="J17" s="24">
        <v>986.29999999999984</v>
      </c>
      <c r="K17" s="5" t="s">
        <v>22</v>
      </c>
      <c r="L17" t="s">
        <v>167</v>
      </c>
      <c r="M17" t="s">
        <v>525</v>
      </c>
      <c r="O17" s="24"/>
      <c r="P17" s="24"/>
      <c r="Q17" s="24"/>
      <c r="R17">
        <v>1385</v>
      </c>
      <c r="S17" s="24">
        <f t="shared" si="3"/>
        <v>969.49999999999989</v>
      </c>
      <c r="T17">
        <v>700</v>
      </c>
    </row>
    <row r="18" spans="1:20" x14ac:dyDescent="0.2">
      <c r="A18" t="s">
        <v>665</v>
      </c>
      <c r="B18" t="s">
        <v>194</v>
      </c>
      <c r="C18" s="2" t="s">
        <v>26</v>
      </c>
      <c r="D18">
        <v>1500</v>
      </c>
      <c r="E18" s="7" t="s">
        <v>1266</v>
      </c>
      <c r="F18">
        <v>750</v>
      </c>
      <c r="G18">
        <v>2140</v>
      </c>
      <c r="H18" t="s">
        <v>9</v>
      </c>
      <c r="I18" t="s">
        <v>4</v>
      </c>
      <c r="J18" s="24">
        <v>986.29999999999984</v>
      </c>
      <c r="K18" s="5" t="s">
        <v>22</v>
      </c>
      <c r="L18" t="s">
        <v>167</v>
      </c>
      <c r="M18" t="s">
        <v>525</v>
      </c>
      <c r="O18" s="24"/>
      <c r="P18" s="24"/>
      <c r="Q18" s="24"/>
      <c r="R18">
        <v>1385</v>
      </c>
      <c r="S18" s="24">
        <f t="shared" si="3"/>
        <v>969.49999999999989</v>
      </c>
      <c r="T18">
        <v>750</v>
      </c>
    </row>
    <row r="19" spans="1:20" x14ac:dyDescent="0.2">
      <c r="A19" t="s">
        <v>666</v>
      </c>
      <c r="B19" t="s">
        <v>194</v>
      </c>
      <c r="C19" s="2" t="s">
        <v>26</v>
      </c>
      <c r="D19">
        <v>1600</v>
      </c>
      <c r="E19" s="7" t="s">
        <v>1263</v>
      </c>
      <c r="F19">
        <v>800</v>
      </c>
      <c r="G19">
        <v>2140</v>
      </c>
      <c r="H19" t="s">
        <v>9</v>
      </c>
      <c r="I19" t="s">
        <v>4</v>
      </c>
      <c r="J19" s="24">
        <v>963.89999999999986</v>
      </c>
      <c r="K19" s="5" t="s">
        <v>22</v>
      </c>
      <c r="L19" t="s">
        <v>167</v>
      </c>
      <c r="M19" t="s">
        <v>525</v>
      </c>
      <c r="O19" s="24"/>
      <c r="P19" s="24"/>
      <c r="Q19" s="24"/>
      <c r="R19">
        <v>1353</v>
      </c>
      <c r="S19" s="24">
        <f t="shared" si="3"/>
        <v>947.09999999999991</v>
      </c>
      <c r="T19">
        <v>800</v>
      </c>
    </row>
    <row r="20" spans="1:20" x14ac:dyDescent="0.2">
      <c r="A20" t="s">
        <v>667</v>
      </c>
      <c r="B20" t="s">
        <v>194</v>
      </c>
      <c r="C20" s="2" t="s">
        <v>26</v>
      </c>
      <c r="D20">
        <v>1780</v>
      </c>
      <c r="E20" s="7" t="s">
        <v>1268</v>
      </c>
      <c r="F20">
        <v>890</v>
      </c>
      <c r="G20">
        <v>2140</v>
      </c>
      <c r="H20" t="s">
        <v>9</v>
      </c>
      <c r="I20" t="s">
        <v>4</v>
      </c>
      <c r="J20" s="24">
        <v>998.89999999999986</v>
      </c>
      <c r="K20" s="5" t="s">
        <v>22</v>
      </c>
      <c r="L20" t="s">
        <v>167</v>
      </c>
      <c r="M20" t="s">
        <v>525</v>
      </c>
      <c r="O20" s="24"/>
      <c r="P20" s="24"/>
      <c r="Q20" s="24"/>
      <c r="R20">
        <v>1403</v>
      </c>
      <c r="S20" s="24">
        <f t="shared" si="3"/>
        <v>982.09999999999991</v>
      </c>
      <c r="T20">
        <v>890</v>
      </c>
    </row>
    <row r="21" spans="1:20" x14ac:dyDescent="0.2">
      <c r="A21" t="s">
        <v>629</v>
      </c>
      <c r="B21" t="s">
        <v>194</v>
      </c>
      <c r="C21" s="2" t="s">
        <v>26</v>
      </c>
      <c r="D21" t="s">
        <v>1312</v>
      </c>
      <c r="G21" t="s">
        <v>177</v>
      </c>
      <c r="H21" t="s">
        <v>2</v>
      </c>
      <c r="I21" t="s">
        <v>10</v>
      </c>
      <c r="J21" s="24">
        <v>558.59999999999991</v>
      </c>
      <c r="L21" t="s">
        <v>167</v>
      </c>
      <c r="M21" t="s">
        <v>525</v>
      </c>
      <c r="R21">
        <v>917</v>
      </c>
      <c r="S21" s="24">
        <f t="shared" si="3"/>
        <v>550.19999999999993</v>
      </c>
    </row>
    <row r="22" spans="1:20" x14ac:dyDescent="0.2">
      <c r="A22" t="s">
        <v>630</v>
      </c>
      <c r="B22" t="s">
        <v>194</v>
      </c>
      <c r="C22" s="2" t="s">
        <v>26</v>
      </c>
      <c r="D22" t="s">
        <v>1312</v>
      </c>
      <c r="G22" t="s">
        <v>1313</v>
      </c>
      <c r="H22" t="s">
        <v>2</v>
      </c>
      <c r="I22" t="s">
        <v>10</v>
      </c>
      <c r="J22" s="24">
        <v>516.6</v>
      </c>
      <c r="L22" t="s">
        <v>167</v>
      </c>
      <c r="M22" t="s">
        <v>525</v>
      </c>
      <c r="R22">
        <v>847</v>
      </c>
      <c r="S22" s="24">
        <f t="shared" si="3"/>
        <v>508.2</v>
      </c>
    </row>
    <row r="23" spans="1:20" x14ac:dyDescent="0.2">
      <c r="A23" t="s">
        <v>631</v>
      </c>
      <c r="B23" t="s">
        <v>194</v>
      </c>
      <c r="C23" s="2" t="s">
        <v>26</v>
      </c>
      <c r="D23" t="s">
        <v>1312</v>
      </c>
      <c r="G23" t="s">
        <v>178</v>
      </c>
      <c r="H23" t="s">
        <v>2</v>
      </c>
      <c r="I23" t="s">
        <v>10</v>
      </c>
      <c r="J23" s="24">
        <v>575.4</v>
      </c>
      <c r="L23" t="s">
        <v>167</v>
      </c>
      <c r="M23" t="s">
        <v>525</v>
      </c>
      <c r="R23">
        <v>945</v>
      </c>
      <c r="S23" s="24">
        <f t="shared" si="3"/>
        <v>567</v>
      </c>
    </row>
    <row r="24" spans="1:20" x14ac:dyDescent="0.2">
      <c r="A24" t="s">
        <v>632</v>
      </c>
      <c r="B24" t="s">
        <v>194</v>
      </c>
      <c r="C24" s="2" t="s">
        <v>26</v>
      </c>
      <c r="D24" t="s">
        <v>1312</v>
      </c>
      <c r="G24" t="s">
        <v>1314</v>
      </c>
      <c r="H24" t="s">
        <v>2</v>
      </c>
      <c r="I24" t="s">
        <v>10</v>
      </c>
      <c r="J24" s="24">
        <v>593.4</v>
      </c>
      <c r="L24" t="s">
        <v>167</v>
      </c>
      <c r="M24" t="s">
        <v>525</v>
      </c>
      <c r="R24">
        <v>975</v>
      </c>
      <c r="S24" s="24">
        <f t="shared" si="3"/>
        <v>585</v>
      </c>
    </row>
    <row r="25" spans="1:20" x14ac:dyDescent="0.2">
      <c r="A25" t="s">
        <v>633</v>
      </c>
      <c r="B25" t="s">
        <v>194</v>
      </c>
      <c r="C25" s="2" t="s">
        <v>26</v>
      </c>
      <c r="D25" t="s">
        <v>1312</v>
      </c>
      <c r="G25" t="s">
        <v>1310</v>
      </c>
      <c r="H25" t="s">
        <v>2</v>
      </c>
      <c r="I25" t="s">
        <v>10</v>
      </c>
      <c r="J25" s="24">
        <v>729.59999999999991</v>
      </c>
      <c r="L25" t="s">
        <v>167</v>
      </c>
      <c r="M25" t="s">
        <v>525</v>
      </c>
      <c r="R25">
        <v>1202</v>
      </c>
      <c r="S25" s="24">
        <f t="shared" si="3"/>
        <v>721.19999999999993</v>
      </c>
    </row>
    <row r="26" spans="1:20" x14ac:dyDescent="0.2">
      <c r="A26" t="s">
        <v>634</v>
      </c>
      <c r="B26" t="s">
        <v>194</v>
      </c>
      <c r="C26" s="2" t="s">
        <v>26</v>
      </c>
      <c r="D26" t="s">
        <v>17</v>
      </c>
      <c r="G26" t="s">
        <v>177</v>
      </c>
      <c r="H26" t="s">
        <v>2</v>
      </c>
      <c r="I26" t="s">
        <v>10</v>
      </c>
      <c r="J26" s="24">
        <v>580.79999999999995</v>
      </c>
      <c r="L26" t="s">
        <v>167</v>
      </c>
      <c r="M26" t="s">
        <v>525</v>
      </c>
      <c r="R26">
        <v>954</v>
      </c>
      <c r="S26" s="24">
        <f t="shared" si="3"/>
        <v>572.4</v>
      </c>
    </row>
    <row r="27" spans="1:20" x14ac:dyDescent="0.2">
      <c r="A27" t="s">
        <v>635</v>
      </c>
      <c r="B27" t="s">
        <v>194</v>
      </c>
      <c r="C27" s="2" t="s">
        <v>26</v>
      </c>
      <c r="D27" t="s">
        <v>17</v>
      </c>
      <c r="G27" t="s">
        <v>1313</v>
      </c>
      <c r="H27" t="s">
        <v>2</v>
      </c>
      <c r="I27" t="s">
        <v>10</v>
      </c>
      <c r="J27" s="24">
        <v>540.59999999999991</v>
      </c>
      <c r="L27" t="s">
        <v>167</v>
      </c>
      <c r="M27" t="s">
        <v>525</v>
      </c>
      <c r="R27">
        <v>887</v>
      </c>
      <c r="S27" s="24">
        <f t="shared" si="3"/>
        <v>532.19999999999993</v>
      </c>
    </row>
    <row r="28" spans="1:20" x14ac:dyDescent="0.2">
      <c r="A28" t="s">
        <v>636</v>
      </c>
      <c r="B28" t="s">
        <v>194</v>
      </c>
      <c r="C28" s="2" t="s">
        <v>26</v>
      </c>
      <c r="D28" t="s">
        <v>17</v>
      </c>
      <c r="G28" t="s">
        <v>178</v>
      </c>
      <c r="H28" t="s">
        <v>2</v>
      </c>
      <c r="I28" t="s">
        <v>10</v>
      </c>
      <c r="J28" s="24">
        <v>601.79999999999995</v>
      </c>
      <c r="L28" t="s">
        <v>167</v>
      </c>
      <c r="M28" t="s">
        <v>525</v>
      </c>
      <c r="R28">
        <v>989</v>
      </c>
      <c r="S28" s="24">
        <f t="shared" si="3"/>
        <v>593.4</v>
      </c>
    </row>
    <row r="29" spans="1:20" x14ac:dyDescent="0.2">
      <c r="A29" t="s">
        <v>637</v>
      </c>
      <c r="B29" t="s">
        <v>194</v>
      </c>
      <c r="C29" s="2" t="s">
        <v>26</v>
      </c>
      <c r="D29" t="s">
        <v>17</v>
      </c>
      <c r="G29" t="s">
        <v>1314</v>
      </c>
      <c r="H29" t="s">
        <v>2</v>
      </c>
      <c r="I29" t="s">
        <v>10</v>
      </c>
      <c r="J29" s="24">
        <v>564</v>
      </c>
      <c r="L29" t="s">
        <v>167</v>
      </c>
      <c r="M29" t="s">
        <v>525</v>
      </c>
      <c r="R29">
        <v>926</v>
      </c>
      <c r="S29" s="24">
        <f t="shared" si="3"/>
        <v>555.6</v>
      </c>
    </row>
    <row r="30" spans="1:20" x14ac:dyDescent="0.2">
      <c r="A30" t="s">
        <v>638</v>
      </c>
      <c r="B30" t="s">
        <v>194</v>
      </c>
      <c r="C30" s="2" t="s">
        <v>26</v>
      </c>
      <c r="D30" t="s">
        <v>17</v>
      </c>
      <c r="G30" t="s">
        <v>1310</v>
      </c>
      <c r="H30" t="s">
        <v>2</v>
      </c>
      <c r="I30" t="s">
        <v>10</v>
      </c>
      <c r="J30" s="24">
        <v>729.59999999999991</v>
      </c>
      <c r="L30" t="s">
        <v>167</v>
      </c>
      <c r="M30" t="s">
        <v>525</v>
      </c>
      <c r="R30">
        <v>1202</v>
      </c>
      <c r="S30" s="24">
        <f t="shared" si="3"/>
        <v>721.19999999999993</v>
      </c>
    </row>
    <row r="31" spans="1:20" x14ac:dyDescent="0.2">
      <c r="A31" t="s">
        <v>639</v>
      </c>
      <c r="B31" t="s">
        <v>194</v>
      </c>
      <c r="C31" s="2" t="s">
        <v>26</v>
      </c>
      <c r="D31" t="s">
        <v>18</v>
      </c>
      <c r="G31" t="s">
        <v>177</v>
      </c>
      <c r="H31" t="s">
        <v>2</v>
      </c>
      <c r="I31" t="s">
        <v>10</v>
      </c>
      <c r="J31" s="24">
        <v>601.79999999999995</v>
      </c>
      <c r="L31" t="s">
        <v>167</v>
      </c>
      <c r="M31" t="s">
        <v>525</v>
      </c>
      <c r="R31">
        <v>989</v>
      </c>
      <c r="S31" s="24">
        <f t="shared" si="3"/>
        <v>593.4</v>
      </c>
    </row>
    <row r="32" spans="1:20" x14ac:dyDescent="0.2">
      <c r="A32" t="s">
        <v>640</v>
      </c>
      <c r="B32" t="s">
        <v>194</v>
      </c>
      <c r="C32" s="2" t="s">
        <v>26</v>
      </c>
      <c r="D32" t="s">
        <v>18</v>
      </c>
      <c r="G32" t="s">
        <v>1313</v>
      </c>
      <c r="H32" t="s">
        <v>2</v>
      </c>
      <c r="I32" t="s">
        <v>10</v>
      </c>
      <c r="J32" s="24">
        <v>565.79999999999995</v>
      </c>
      <c r="L32" t="s">
        <v>167</v>
      </c>
      <c r="M32" t="s">
        <v>525</v>
      </c>
      <c r="R32">
        <v>929</v>
      </c>
      <c r="S32" s="24">
        <f t="shared" si="3"/>
        <v>557.4</v>
      </c>
    </row>
    <row r="33" spans="1:20" x14ac:dyDescent="0.2">
      <c r="A33" t="s">
        <v>641</v>
      </c>
      <c r="B33" t="s">
        <v>194</v>
      </c>
      <c r="C33" s="2" t="s">
        <v>26</v>
      </c>
      <c r="D33" t="s">
        <v>18</v>
      </c>
      <c r="G33" t="s">
        <v>178</v>
      </c>
      <c r="H33" t="s">
        <v>2</v>
      </c>
      <c r="I33" t="s">
        <v>10</v>
      </c>
      <c r="J33" s="24">
        <v>625.79999999999995</v>
      </c>
      <c r="L33" t="s">
        <v>167</v>
      </c>
      <c r="M33" t="s">
        <v>525</v>
      </c>
      <c r="R33">
        <v>1029</v>
      </c>
      <c r="S33" s="24">
        <f t="shared" si="3"/>
        <v>617.4</v>
      </c>
    </row>
    <row r="34" spans="1:20" x14ac:dyDescent="0.2">
      <c r="A34" t="s">
        <v>642</v>
      </c>
      <c r="B34" t="s">
        <v>194</v>
      </c>
      <c r="C34" s="2" t="s">
        <v>26</v>
      </c>
      <c r="D34" t="s">
        <v>18</v>
      </c>
      <c r="G34" t="s">
        <v>1314</v>
      </c>
      <c r="H34" t="s">
        <v>2</v>
      </c>
      <c r="I34" t="s">
        <v>10</v>
      </c>
      <c r="J34" s="24">
        <v>580.79999999999995</v>
      </c>
      <c r="L34" t="s">
        <v>167</v>
      </c>
      <c r="M34" t="s">
        <v>525</v>
      </c>
      <c r="R34">
        <v>954</v>
      </c>
      <c r="S34" s="24">
        <f t="shared" si="3"/>
        <v>572.4</v>
      </c>
    </row>
    <row r="35" spans="1:20" x14ac:dyDescent="0.2">
      <c r="A35" t="s">
        <v>643</v>
      </c>
      <c r="B35" t="s">
        <v>194</v>
      </c>
      <c r="C35" s="2" t="s">
        <v>26</v>
      </c>
      <c r="D35" t="s">
        <v>18</v>
      </c>
      <c r="G35" t="s">
        <v>1310</v>
      </c>
      <c r="H35" t="s">
        <v>2</v>
      </c>
      <c r="I35" t="s">
        <v>10</v>
      </c>
      <c r="J35" s="24">
        <v>810</v>
      </c>
      <c r="L35" t="s">
        <v>167</v>
      </c>
      <c r="M35" t="s">
        <v>525</v>
      </c>
      <c r="R35">
        <v>1336</v>
      </c>
      <c r="S35" s="24">
        <f t="shared" si="3"/>
        <v>801.6</v>
      </c>
    </row>
    <row r="36" spans="1:20" x14ac:dyDescent="0.2">
      <c r="A36" t="s">
        <v>644</v>
      </c>
      <c r="B36" t="s">
        <v>194</v>
      </c>
      <c r="C36" s="2" t="s">
        <v>26</v>
      </c>
      <c r="D36" t="s">
        <v>1311</v>
      </c>
      <c r="G36" t="s">
        <v>177</v>
      </c>
      <c r="H36" t="s">
        <v>2</v>
      </c>
      <c r="I36" t="s">
        <v>10</v>
      </c>
      <c r="J36" s="24">
        <v>664.19999999999993</v>
      </c>
      <c r="L36" t="s">
        <v>167</v>
      </c>
      <c r="M36" t="s">
        <v>525</v>
      </c>
      <c r="R36">
        <v>1093</v>
      </c>
      <c r="S36" s="24">
        <f t="shared" si="3"/>
        <v>655.8</v>
      </c>
    </row>
    <row r="37" spans="1:20" x14ac:dyDescent="0.2">
      <c r="A37" t="s">
        <v>645</v>
      </c>
      <c r="B37" t="s">
        <v>194</v>
      </c>
      <c r="C37" s="2" t="s">
        <v>26</v>
      </c>
      <c r="D37" t="s">
        <v>1311</v>
      </c>
      <c r="G37" t="s">
        <v>1313</v>
      </c>
      <c r="H37" t="s">
        <v>2</v>
      </c>
      <c r="I37" t="s">
        <v>10</v>
      </c>
      <c r="J37" s="24">
        <v>630</v>
      </c>
      <c r="L37" t="s">
        <v>167</v>
      </c>
      <c r="M37" t="s">
        <v>525</v>
      </c>
      <c r="R37">
        <v>1036</v>
      </c>
      <c r="S37" s="24">
        <f t="shared" si="3"/>
        <v>621.6</v>
      </c>
    </row>
    <row r="38" spans="1:20" x14ac:dyDescent="0.2">
      <c r="A38" t="s">
        <v>646</v>
      </c>
      <c r="B38" t="s">
        <v>194</v>
      </c>
      <c r="C38" s="2" t="s">
        <v>26</v>
      </c>
      <c r="D38" t="s">
        <v>1311</v>
      </c>
      <c r="G38" t="s">
        <v>178</v>
      </c>
      <c r="H38" t="s">
        <v>2</v>
      </c>
      <c r="I38" t="s">
        <v>10</v>
      </c>
      <c r="J38" s="24">
        <v>689.4</v>
      </c>
      <c r="L38" t="s">
        <v>167</v>
      </c>
      <c r="M38" t="s">
        <v>525</v>
      </c>
      <c r="R38">
        <v>1135</v>
      </c>
      <c r="S38" s="24">
        <f t="shared" si="3"/>
        <v>681</v>
      </c>
    </row>
    <row r="39" spans="1:20" x14ac:dyDescent="0.2">
      <c r="A39" t="s">
        <v>647</v>
      </c>
      <c r="B39" t="s">
        <v>194</v>
      </c>
      <c r="C39" s="2" t="s">
        <v>26</v>
      </c>
      <c r="D39" t="s">
        <v>1311</v>
      </c>
      <c r="G39" t="s">
        <v>1314</v>
      </c>
      <c r="H39" t="s">
        <v>2</v>
      </c>
      <c r="I39" t="s">
        <v>10</v>
      </c>
      <c r="J39" s="24">
        <v>656.4</v>
      </c>
      <c r="L39" t="s">
        <v>167</v>
      </c>
      <c r="M39" t="s">
        <v>525</v>
      </c>
      <c r="R39">
        <v>1080</v>
      </c>
      <c r="S39" s="24">
        <f t="shared" si="3"/>
        <v>648</v>
      </c>
    </row>
    <row r="40" spans="1:20" x14ac:dyDescent="0.2">
      <c r="A40" t="s">
        <v>648</v>
      </c>
      <c r="B40" t="s">
        <v>194</v>
      </c>
      <c r="C40" s="2" t="s">
        <v>26</v>
      </c>
      <c r="D40" t="s">
        <v>1311</v>
      </c>
      <c r="G40" t="s">
        <v>1310</v>
      </c>
      <c r="H40" t="s">
        <v>2</v>
      </c>
      <c r="I40" t="s">
        <v>10</v>
      </c>
      <c r="J40" s="24">
        <v>810</v>
      </c>
      <c r="L40" t="s">
        <v>167</v>
      </c>
      <c r="M40" t="s">
        <v>525</v>
      </c>
      <c r="R40">
        <v>1336</v>
      </c>
      <c r="S40" s="24">
        <f t="shared" si="3"/>
        <v>801.6</v>
      </c>
    </row>
    <row r="41" spans="1:20" x14ac:dyDescent="0.2">
      <c r="A41" t="s">
        <v>613</v>
      </c>
      <c r="B41" t="s">
        <v>194</v>
      </c>
      <c r="C41" s="2" t="s">
        <v>26</v>
      </c>
      <c r="D41" t="s">
        <v>23</v>
      </c>
      <c r="E41" s="2" t="s">
        <v>11</v>
      </c>
      <c r="F41" s="6"/>
      <c r="G41" t="s">
        <v>12</v>
      </c>
      <c r="H41" t="s">
        <v>9</v>
      </c>
      <c r="I41" t="s">
        <v>10</v>
      </c>
      <c r="J41" s="24">
        <v>1147.8</v>
      </c>
      <c r="L41" t="s">
        <v>167</v>
      </c>
      <c r="M41" t="s">
        <v>525</v>
      </c>
      <c r="R41">
        <v>1885</v>
      </c>
      <c r="S41" s="24">
        <f t="shared" si="3"/>
        <v>1131</v>
      </c>
      <c r="T41" t="s">
        <v>1234</v>
      </c>
    </row>
    <row r="42" spans="1:20" x14ac:dyDescent="0.2">
      <c r="A42" t="s">
        <v>614</v>
      </c>
      <c r="B42" t="s">
        <v>194</v>
      </c>
      <c r="C42" s="2" t="s">
        <v>26</v>
      </c>
      <c r="D42" t="s">
        <v>23</v>
      </c>
      <c r="E42" s="2" t="s">
        <v>11</v>
      </c>
      <c r="F42" s="6"/>
      <c r="G42" t="s">
        <v>1313</v>
      </c>
      <c r="H42" t="s">
        <v>9</v>
      </c>
      <c r="I42" t="s">
        <v>10</v>
      </c>
      <c r="J42" s="24">
        <v>1099.8</v>
      </c>
      <c r="L42" t="s">
        <v>167</v>
      </c>
      <c r="M42" t="s">
        <v>525</v>
      </c>
      <c r="R42">
        <v>1805</v>
      </c>
      <c r="S42" s="24">
        <f t="shared" si="3"/>
        <v>1083</v>
      </c>
      <c r="T42" t="s">
        <v>1234</v>
      </c>
    </row>
    <row r="43" spans="1:20" x14ac:dyDescent="0.2">
      <c r="A43" t="s">
        <v>615</v>
      </c>
      <c r="B43" t="s">
        <v>194</v>
      </c>
      <c r="C43" s="2" t="s">
        <v>26</v>
      </c>
      <c r="D43" t="s">
        <v>23</v>
      </c>
      <c r="E43" s="2" t="s">
        <v>11</v>
      </c>
      <c r="F43" s="6"/>
      <c r="G43" t="s">
        <v>13</v>
      </c>
      <c r="H43" t="s">
        <v>9</v>
      </c>
      <c r="I43" t="s">
        <v>10</v>
      </c>
      <c r="J43" s="24">
        <v>1180.8</v>
      </c>
      <c r="L43" t="s">
        <v>167</v>
      </c>
      <c r="M43" t="s">
        <v>525</v>
      </c>
      <c r="R43">
        <v>1940</v>
      </c>
      <c r="S43" s="24">
        <f t="shared" si="3"/>
        <v>1164</v>
      </c>
      <c r="T43" t="s">
        <v>1234</v>
      </c>
    </row>
    <row r="44" spans="1:20" x14ac:dyDescent="0.2">
      <c r="A44" t="s">
        <v>616</v>
      </c>
      <c r="B44" t="s">
        <v>194</v>
      </c>
      <c r="C44" s="2" t="s">
        <v>26</v>
      </c>
      <c r="D44" t="s">
        <v>23</v>
      </c>
      <c r="E44" s="2" t="s">
        <v>11</v>
      </c>
      <c r="F44" s="6"/>
      <c r="G44" t="s">
        <v>1314</v>
      </c>
      <c r="H44" t="s">
        <v>9</v>
      </c>
      <c r="I44" t="s">
        <v>10</v>
      </c>
      <c r="J44" s="24">
        <v>1129.1999999999998</v>
      </c>
      <c r="L44" t="s">
        <v>167</v>
      </c>
      <c r="M44" t="s">
        <v>525</v>
      </c>
      <c r="R44">
        <v>1854</v>
      </c>
      <c r="S44" s="24">
        <f t="shared" si="3"/>
        <v>1112.3999999999999</v>
      </c>
      <c r="T44" t="s">
        <v>1234</v>
      </c>
    </row>
    <row r="45" spans="1:20" x14ac:dyDescent="0.2">
      <c r="A45" t="s">
        <v>617</v>
      </c>
      <c r="B45" t="s">
        <v>194</v>
      </c>
      <c r="C45" s="2" t="s">
        <v>26</v>
      </c>
      <c r="D45" t="s">
        <v>24</v>
      </c>
      <c r="E45" s="2" t="s">
        <v>1254</v>
      </c>
      <c r="F45" s="6"/>
      <c r="G45" t="s">
        <v>12</v>
      </c>
      <c r="H45" t="s">
        <v>9</v>
      </c>
      <c r="I45" t="s">
        <v>10</v>
      </c>
      <c r="J45" s="24">
        <v>1174.1999999999998</v>
      </c>
      <c r="L45" t="s">
        <v>167</v>
      </c>
      <c r="M45" t="s">
        <v>525</v>
      </c>
      <c r="R45">
        <v>1929</v>
      </c>
      <c r="S45" s="24">
        <f t="shared" si="3"/>
        <v>1157.3999999999999</v>
      </c>
      <c r="T45" t="s">
        <v>1235</v>
      </c>
    </row>
    <row r="46" spans="1:20" x14ac:dyDescent="0.2">
      <c r="A46" t="s">
        <v>618</v>
      </c>
      <c r="B46" t="s">
        <v>194</v>
      </c>
      <c r="C46" s="2" t="s">
        <v>26</v>
      </c>
      <c r="D46" t="s">
        <v>24</v>
      </c>
      <c r="E46" s="2" t="s">
        <v>1254</v>
      </c>
      <c r="F46" s="6"/>
      <c r="G46" t="s">
        <v>1313</v>
      </c>
      <c r="H46" t="s">
        <v>9</v>
      </c>
      <c r="I46" t="s">
        <v>10</v>
      </c>
      <c r="J46" s="24">
        <v>1120.8</v>
      </c>
      <c r="L46" t="s">
        <v>167</v>
      </c>
      <c r="M46" t="s">
        <v>525</v>
      </c>
      <c r="R46">
        <v>1840</v>
      </c>
      <c r="S46" s="24">
        <f t="shared" si="3"/>
        <v>1104</v>
      </c>
      <c r="T46" t="s">
        <v>1235</v>
      </c>
    </row>
    <row r="47" spans="1:20" x14ac:dyDescent="0.2">
      <c r="A47" t="s">
        <v>619</v>
      </c>
      <c r="B47" t="s">
        <v>194</v>
      </c>
      <c r="C47" s="2" t="s">
        <v>26</v>
      </c>
      <c r="D47" t="s">
        <v>24</v>
      </c>
      <c r="E47" s="2" t="s">
        <v>1254</v>
      </c>
      <c r="F47" s="6"/>
      <c r="G47" t="s">
        <v>13</v>
      </c>
      <c r="H47" t="s">
        <v>9</v>
      </c>
      <c r="I47" t="s">
        <v>10</v>
      </c>
      <c r="J47" s="24">
        <v>1205.3999999999999</v>
      </c>
      <c r="L47" t="s">
        <v>167</v>
      </c>
      <c r="M47" t="s">
        <v>525</v>
      </c>
      <c r="R47">
        <v>1981</v>
      </c>
      <c r="S47" s="24">
        <f t="shared" si="3"/>
        <v>1188.5999999999999</v>
      </c>
      <c r="T47" t="s">
        <v>1235</v>
      </c>
    </row>
    <row r="48" spans="1:20" x14ac:dyDescent="0.2">
      <c r="A48" t="s">
        <v>620</v>
      </c>
      <c r="B48" t="s">
        <v>194</v>
      </c>
      <c r="C48" s="2" t="s">
        <v>26</v>
      </c>
      <c r="D48" t="s">
        <v>24</v>
      </c>
      <c r="E48" s="2" t="s">
        <v>1254</v>
      </c>
      <c r="F48" s="6"/>
      <c r="G48" t="s">
        <v>1314</v>
      </c>
      <c r="H48" t="s">
        <v>9</v>
      </c>
      <c r="I48" t="s">
        <v>10</v>
      </c>
      <c r="J48" s="24">
        <v>1155.5999999999999</v>
      </c>
      <c r="L48" t="s">
        <v>167</v>
      </c>
      <c r="M48" t="s">
        <v>525</v>
      </c>
      <c r="R48">
        <v>1898</v>
      </c>
      <c r="S48" s="24">
        <f t="shared" ref="S48:S80" si="4">IF(I48="Standard", R48*0.7, IF(I48="Sur mesure", R48*0.6, "Valeur non reconnue"))</f>
        <v>1138.8</v>
      </c>
      <c r="T48" t="s">
        <v>1235</v>
      </c>
    </row>
    <row r="49" spans="1:20" x14ac:dyDescent="0.2">
      <c r="A49" t="s">
        <v>621</v>
      </c>
      <c r="B49" t="s">
        <v>194</v>
      </c>
      <c r="C49" s="2" t="s">
        <v>26</v>
      </c>
      <c r="D49" t="s">
        <v>168</v>
      </c>
      <c r="E49" s="2" t="s">
        <v>1255</v>
      </c>
      <c r="F49" s="6"/>
      <c r="G49" t="s">
        <v>12</v>
      </c>
      <c r="H49" t="s">
        <v>9</v>
      </c>
      <c r="I49" t="s">
        <v>10</v>
      </c>
      <c r="J49" s="24">
        <v>1196.3999999999999</v>
      </c>
      <c r="L49" t="s">
        <v>167</v>
      </c>
      <c r="M49" t="s">
        <v>525</v>
      </c>
      <c r="R49">
        <v>1966</v>
      </c>
      <c r="S49" s="24">
        <f t="shared" si="4"/>
        <v>1179.5999999999999</v>
      </c>
      <c r="T49" t="s">
        <v>1236</v>
      </c>
    </row>
    <row r="50" spans="1:20" x14ac:dyDescent="0.2">
      <c r="A50" t="s">
        <v>622</v>
      </c>
      <c r="B50" t="s">
        <v>194</v>
      </c>
      <c r="C50" s="2" t="s">
        <v>26</v>
      </c>
      <c r="D50" t="s">
        <v>168</v>
      </c>
      <c r="E50" s="2" t="s">
        <v>1255</v>
      </c>
      <c r="F50" s="6"/>
      <c r="G50" t="s">
        <v>1313</v>
      </c>
      <c r="H50" t="s">
        <v>9</v>
      </c>
      <c r="I50" t="s">
        <v>10</v>
      </c>
      <c r="J50" s="24">
        <v>1140</v>
      </c>
      <c r="L50" t="s">
        <v>167</v>
      </c>
      <c r="M50" t="s">
        <v>525</v>
      </c>
      <c r="R50">
        <v>1872</v>
      </c>
      <c r="S50" s="24">
        <f t="shared" si="4"/>
        <v>1123.2</v>
      </c>
      <c r="T50" t="s">
        <v>1236</v>
      </c>
    </row>
    <row r="51" spans="1:20" x14ac:dyDescent="0.2">
      <c r="A51" t="s">
        <v>623</v>
      </c>
      <c r="B51" t="s">
        <v>194</v>
      </c>
      <c r="C51" s="2" t="s">
        <v>26</v>
      </c>
      <c r="D51" t="s">
        <v>168</v>
      </c>
      <c r="E51" s="2" t="s">
        <v>1255</v>
      </c>
      <c r="F51" s="6"/>
      <c r="G51" t="s">
        <v>13</v>
      </c>
      <c r="H51" t="s">
        <v>9</v>
      </c>
      <c r="I51" t="s">
        <v>10</v>
      </c>
      <c r="J51" s="24">
        <v>1230.5999999999999</v>
      </c>
      <c r="L51" t="s">
        <v>167</v>
      </c>
      <c r="M51" t="s">
        <v>525</v>
      </c>
      <c r="R51">
        <v>2023</v>
      </c>
      <c r="S51" s="24">
        <f t="shared" si="4"/>
        <v>1213.8</v>
      </c>
      <c r="T51" t="s">
        <v>1236</v>
      </c>
    </row>
    <row r="52" spans="1:20" x14ac:dyDescent="0.2">
      <c r="A52" t="s">
        <v>624</v>
      </c>
      <c r="B52" t="s">
        <v>194</v>
      </c>
      <c r="C52" s="2" t="s">
        <v>26</v>
      </c>
      <c r="D52" t="s">
        <v>168</v>
      </c>
      <c r="E52" s="2" t="s">
        <v>1255</v>
      </c>
      <c r="F52" s="6"/>
      <c r="G52" t="s">
        <v>1314</v>
      </c>
      <c r="H52" t="s">
        <v>9</v>
      </c>
      <c r="I52" t="s">
        <v>10</v>
      </c>
      <c r="J52" s="24">
        <v>1176</v>
      </c>
      <c r="L52" t="s">
        <v>167</v>
      </c>
      <c r="M52" t="s">
        <v>525</v>
      </c>
      <c r="R52">
        <v>1932</v>
      </c>
      <c r="S52" s="24">
        <f t="shared" si="4"/>
        <v>1159.2</v>
      </c>
      <c r="T52" t="s">
        <v>1236</v>
      </c>
    </row>
    <row r="53" spans="1:20" x14ac:dyDescent="0.2">
      <c r="A53" t="s">
        <v>625</v>
      </c>
      <c r="B53" t="s">
        <v>194</v>
      </c>
      <c r="C53" s="2" t="s">
        <v>26</v>
      </c>
      <c r="D53" t="s">
        <v>168</v>
      </c>
      <c r="E53" s="2" t="s">
        <v>1260</v>
      </c>
      <c r="F53" s="6"/>
      <c r="G53" t="s">
        <v>12</v>
      </c>
      <c r="H53" t="s">
        <v>9</v>
      </c>
      <c r="I53" t="s">
        <v>10</v>
      </c>
      <c r="J53" s="24">
        <v>1653.6</v>
      </c>
      <c r="L53" t="s">
        <v>167</v>
      </c>
      <c r="M53" t="s">
        <v>525</v>
      </c>
      <c r="R53">
        <v>2728</v>
      </c>
      <c r="S53" s="24">
        <f t="shared" si="4"/>
        <v>1636.8</v>
      </c>
      <c r="T53" t="s">
        <v>1237</v>
      </c>
    </row>
    <row r="54" spans="1:20" x14ac:dyDescent="0.2">
      <c r="A54" t="s">
        <v>626</v>
      </c>
      <c r="B54" t="s">
        <v>194</v>
      </c>
      <c r="C54" s="2" t="s">
        <v>26</v>
      </c>
      <c r="D54" t="s">
        <v>168</v>
      </c>
      <c r="E54" s="2" t="s">
        <v>1260</v>
      </c>
      <c r="F54" s="6"/>
      <c r="G54" t="s">
        <v>1313</v>
      </c>
      <c r="H54" t="s">
        <v>9</v>
      </c>
      <c r="I54" t="s">
        <v>10</v>
      </c>
      <c r="J54" s="24">
        <v>1653.6</v>
      </c>
      <c r="L54" t="s">
        <v>167</v>
      </c>
      <c r="M54" t="s">
        <v>525</v>
      </c>
      <c r="R54">
        <v>2728</v>
      </c>
      <c r="S54" s="24">
        <f t="shared" si="4"/>
        <v>1636.8</v>
      </c>
      <c r="T54" t="s">
        <v>1237</v>
      </c>
    </row>
    <row r="55" spans="1:20" x14ac:dyDescent="0.2">
      <c r="A55" t="s">
        <v>627</v>
      </c>
      <c r="B55" t="s">
        <v>194</v>
      </c>
      <c r="C55" s="2" t="s">
        <v>26</v>
      </c>
      <c r="D55" t="s">
        <v>168</v>
      </c>
      <c r="E55" s="2" t="s">
        <v>1260</v>
      </c>
      <c r="F55" s="6"/>
      <c r="G55" t="s">
        <v>13</v>
      </c>
      <c r="H55" t="s">
        <v>9</v>
      </c>
      <c r="I55" t="s">
        <v>10</v>
      </c>
      <c r="J55" s="24">
        <v>1712.3999999999999</v>
      </c>
      <c r="L55" t="s">
        <v>167</v>
      </c>
      <c r="M55" t="s">
        <v>525</v>
      </c>
      <c r="R55">
        <v>2826</v>
      </c>
      <c r="S55" s="24">
        <f t="shared" si="4"/>
        <v>1695.6</v>
      </c>
      <c r="T55" t="s">
        <v>1237</v>
      </c>
    </row>
    <row r="56" spans="1:20" x14ac:dyDescent="0.2">
      <c r="A56" t="s">
        <v>628</v>
      </c>
      <c r="B56" t="s">
        <v>194</v>
      </c>
      <c r="C56" s="2" t="s">
        <v>26</v>
      </c>
      <c r="D56" t="s">
        <v>168</v>
      </c>
      <c r="E56" s="2" t="s">
        <v>1260</v>
      </c>
      <c r="F56" s="6"/>
      <c r="G56" t="s">
        <v>1314</v>
      </c>
      <c r="H56" t="s">
        <v>9</v>
      </c>
      <c r="I56" t="s">
        <v>10</v>
      </c>
      <c r="J56" s="24">
        <v>1712.3999999999999</v>
      </c>
      <c r="L56" t="s">
        <v>167</v>
      </c>
      <c r="M56" t="s">
        <v>525</v>
      </c>
      <c r="R56">
        <v>2826</v>
      </c>
      <c r="S56" s="24">
        <f t="shared" si="4"/>
        <v>1695.6</v>
      </c>
      <c r="T56" t="s">
        <v>1237</v>
      </c>
    </row>
    <row r="57" spans="1:20" x14ac:dyDescent="0.2">
      <c r="A57" t="s">
        <v>669</v>
      </c>
      <c r="B57" t="s">
        <v>194</v>
      </c>
      <c r="C57" s="2" t="s">
        <v>26</v>
      </c>
      <c r="D57" t="s">
        <v>169</v>
      </c>
      <c r="E57" s="2" t="s">
        <v>1257</v>
      </c>
      <c r="F57" s="6"/>
      <c r="G57" t="s">
        <v>12</v>
      </c>
      <c r="H57" t="s">
        <v>9</v>
      </c>
      <c r="I57" t="s">
        <v>10</v>
      </c>
      <c r="J57" s="24">
        <v>1222.8</v>
      </c>
      <c r="L57" t="s">
        <v>167</v>
      </c>
      <c r="M57" t="s">
        <v>525</v>
      </c>
      <c r="R57">
        <v>2010</v>
      </c>
      <c r="S57" s="24">
        <f t="shared" si="4"/>
        <v>1206</v>
      </c>
      <c r="T57" t="s">
        <v>1236</v>
      </c>
    </row>
    <row r="58" spans="1:20" x14ac:dyDescent="0.2">
      <c r="A58" t="s">
        <v>670</v>
      </c>
      <c r="B58" t="s">
        <v>194</v>
      </c>
      <c r="C58" s="2" t="s">
        <v>26</v>
      </c>
      <c r="D58" t="s">
        <v>169</v>
      </c>
      <c r="E58" s="2" t="s">
        <v>1257</v>
      </c>
      <c r="F58" s="6"/>
      <c r="G58" t="s">
        <v>1313</v>
      </c>
      <c r="H58" t="s">
        <v>9</v>
      </c>
      <c r="I58" t="s">
        <v>10</v>
      </c>
      <c r="J58" s="24">
        <v>1180.1999999999998</v>
      </c>
      <c r="L58" t="s">
        <v>167</v>
      </c>
      <c r="M58" t="s">
        <v>525</v>
      </c>
      <c r="R58">
        <v>1939</v>
      </c>
      <c r="S58" s="24">
        <f t="shared" si="4"/>
        <v>1163.3999999999999</v>
      </c>
      <c r="T58" t="s">
        <v>1236</v>
      </c>
    </row>
    <row r="59" spans="1:20" x14ac:dyDescent="0.2">
      <c r="A59" t="s">
        <v>671</v>
      </c>
      <c r="B59" t="s">
        <v>194</v>
      </c>
      <c r="C59" s="2" t="s">
        <v>26</v>
      </c>
      <c r="D59" t="s">
        <v>169</v>
      </c>
      <c r="E59" s="2" t="s">
        <v>1257</v>
      </c>
      <c r="F59" s="6"/>
      <c r="G59" t="s">
        <v>13</v>
      </c>
      <c r="H59" t="s">
        <v>9</v>
      </c>
      <c r="I59" t="s">
        <v>10</v>
      </c>
      <c r="J59" s="24">
        <v>1261.1999999999998</v>
      </c>
      <c r="L59" t="s">
        <v>167</v>
      </c>
      <c r="M59" t="s">
        <v>525</v>
      </c>
      <c r="R59">
        <v>2074</v>
      </c>
      <c r="S59" s="24">
        <f t="shared" si="4"/>
        <v>1244.3999999999999</v>
      </c>
      <c r="T59" t="s">
        <v>1236</v>
      </c>
    </row>
    <row r="60" spans="1:20" x14ac:dyDescent="0.2">
      <c r="A60" t="s">
        <v>672</v>
      </c>
      <c r="B60" t="s">
        <v>194</v>
      </c>
      <c r="C60" s="2" t="s">
        <v>26</v>
      </c>
      <c r="D60" t="s">
        <v>169</v>
      </c>
      <c r="E60" s="2" t="s">
        <v>1257</v>
      </c>
      <c r="F60" s="6"/>
      <c r="G60" t="s">
        <v>1314</v>
      </c>
      <c r="H60" t="s">
        <v>9</v>
      </c>
      <c r="I60" t="s">
        <v>10</v>
      </c>
      <c r="J60" s="24">
        <v>1216.1999999999998</v>
      </c>
      <c r="L60" t="s">
        <v>167</v>
      </c>
      <c r="M60" t="s">
        <v>525</v>
      </c>
      <c r="R60">
        <v>1999</v>
      </c>
      <c r="S60" s="24">
        <f t="shared" si="4"/>
        <v>1199.3999999999999</v>
      </c>
      <c r="T60" t="s">
        <v>1236</v>
      </c>
    </row>
    <row r="61" spans="1:20" x14ac:dyDescent="0.2">
      <c r="A61" t="s">
        <v>673</v>
      </c>
      <c r="B61" t="s">
        <v>194</v>
      </c>
      <c r="C61" s="2" t="s">
        <v>26</v>
      </c>
      <c r="D61" t="s">
        <v>169</v>
      </c>
      <c r="E61" s="2" t="s">
        <v>1260</v>
      </c>
      <c r="F61" s="6"/>
      <c r="G61" t="s">
        <v>12</v>
      </c>
      <c r="H61" t="s">
        <v>9</v>
      </c>
      <c r="I61" t="s">
        <v>10</v>
      </c>
      <c r="J61" s="24">
        <v>1653.6</v>
      </c>
      <c r="L61" t="s">
        <v>167</v>
      </c>
      <c r="M61" t="s">
        <v>525</v>
      </c>
      <c r="N61" s="15" t="s">
        <v>668</v>
      </c>
      <c r="R61">
        <v>2728</v>
      </c>
      <c r="S61" s="24">
        <f t="shared" si="4"/>
        <v>1636.8</v>
      </c>
      <c r="T61" t="s">
        <v>1237</v>
      </c>
    </row>
    <row r="62" spans="1:20" x14ac:dyDescent="0.2">
      <c r="A62" t="s">
        <v>674</v>
      </c>
      <c r="B62" t="s">
        <v>194</v>
      </c>
      <c r="C62" s="2" t="s">
        <v>26</v>
      </c>
      <c r="D62" t="s">
        <v>169</v>
      </c>
      <c r="E62" s="2" t="s">
        <v>1260</v>
      </c>
      <c r="F62" s="6"/>
      <c r="G62" t="s">
        <v>1313</v>
      </c>
      <c r="H62" t="s">
        <v>9</v>
      </c>
      <c r="I62" t="s">
        <v>10</v>
      </c>
      <c r="J62" s="24">
        <v>1653.6</v>
      </c>
      <c r="L62" t="s">
        <v>167</v>
      </c>
      <c r="M62" t="s">
        <v>525</v>
      </c>
      <c r="N62" s="15" t="s">
        <v>668</v>
      </c>
      <c r="R62">
        <v>2728</v>
      </c>
      <c r="S62" s="24">
        <f t="shared" si="4"/>
        <v>1636.8</v>
      </c>
      <c r="T62" t="s">
        <v>1237</v>
      </c>
    </row>
    <row r="63" spans="1:20" x14ac:dyDescent="0.2">
      <c r="A63" t="s">
        <v>675</v>
      </c>
      <c r="B63" t="s">
        <v>194</v>
      </c>
      <c r="C63" s="2" t="s">
        <v>26</v>
      </c>
      <c r="D63" t="s">
        <v>169</v>
      </c>
      <c r="E63" s="2" t="s">
        <v>1260</v>
      </c>
      <c r="F63" s="6"/>
      <c r="G63" t="s">
        <v>13</v>
      </c>
      <c r="H63" t="s">
        <v>9</v>
      </c>
      <c r="I63" t="s">
        <v>10</v>
      </c>
      <c r="J63" s="24">
        <v>1713</v>
      </c>
      <c r="L63" t="s">
        <v>167</v>
      </c>
      <c r="M63" t="s">
        <v>525</v>
      </c>
      <c r="N63" s="15" t="s">
        <v>668</v>
      </c>
      <c r="R63">
        <v>2827</v>
      </c>
      <c r="S63" s="24">
        <f t="shared" si="4"/>
        <v>1696.2</v>
      </c>
      <c r="T63" t="s">
        <v>1237</v>
      </c>
    </row>
    <row r="64" spans="1:20" x14ac:dyDescent="0.2">
      <c r="A64" t="s">
        <v>676</v>
      </c>
      <c r="B64" t="s">
        <v>194</v>
      </c>
      <c r="C64" s="2" t="s">
        <v>26</v>
      </c>
      <c r="D64" t="s">
        <v>169</v>
      </c>
      <c r="E64" s="2" t="s">
        <v>1260</v>
      </c>
      <c r="F64" s="6"/>
      <c r="G64" t="s">
        <v>1314</v>
      </c>
      <c r="H64" t="s">
        <v>9</v>
      </c>
      <c r="I64" t="s">
        <v>10</v>
      </c>
      <c r="J64" s="24">
        <v>1713</v>
      </c>
      <c r="L64" t="s">
        <v>167</v>
      </c>
      <c r="M64" t="s">
        <v>525</v>
      </c>
      <c r="N64" s="15" t="s">
        <v>668</v>
      </c>
      <c r="R64">
        <v>2827</v>
      </c>
      <c r="S64" s="24">
        <f t="shared" si="4"/>
        <v>1696.2</v>
      </c>
      <c r="T64" t="s">
        <v>1237</v>
      </c>
    </row>
    <row r="65" spans="1:20" x14ac:dyDescent="0.2">
      <c r="A65" t="s">
        <v>677</v>
      </c>
      <c r="B65" t="s">
        <v>194</v>
      </c>
      <c r="C65" s="2" t="s">
        <v>26</v>
      </c>
      <c r="D65" t="s">
        <v>170</v>
      </c>
      <c r="E65" s="2" t="s">
        <v>1259</v>
      </c>
      <c r="F65" s="6"/>
      <c r="G65" t="s">
        <v>12</v>
      </c>
      <c r="H65" t="s">
        <v>9</v>
      </c>
      <c r="I65" t="s">
        <v>10</v>
      </c>
      <c r="J65" s="24">
        <v>1275.5999999999999</v>
      </c>
      <c r="L65" t="s">
        <v>167</v>
      </c>
      <c r="M65" t="s">
        <v>525</v>
      </c>
      <c r="R65">
        <v>2098</v>
      </c>
      <c r="S65" s="24">
        <f t="shared" si="4"/>
        <v>1258.8</v>
      </c>
      <c r="T65" t="s">
        <v>1236</v>
      </c>
    </row>
    <row r="66" spans="1:20" x14ac:dyDescent="0.2">
      <c r="A66" t="s">
        <v>678</v>
      </c>
      <c r="B66" t="s">
        <v>194</v>
      </c>
      <c r="C66" s="2" t="s">
        <v>26</v>
      </c>
      <c r="D66" t="s">
        <v>170</v>
      </c>
      <c r="E66" s="2" t="s">
        <v>1259</v>
      </c>
      <c r="F66" s="6"/>
      <c r="G66" t="s">
        <v>1313</v>
      </c>
      <c r="H66" t="s">
        <v>9</v>
      </c>
      <c r="I66" t="s">
        <v>10</v>
      </c>
      <c r="J66" s="24">
        <v>1226.3999999999999</v>
      </c>
      <c r="L66" t="s">
        <v>167</v>
      </c>
      <c r="M66" t="s">
        <v>525</v>
      </c>
      <c r="R66">
        <v>2016</v>
      </c>
      <c r="S66" s="24">
        <f t="shared" si="4"/>
        <v>1209.5999999999999</v>
      </c>
      <c r="T66" t="s">
        <v>1236</v>
      </c>
    </row>
    <row r="67" spans="1:20" x14ac:dyDescent="0.2">
      <c r="A67" t="s">
        <v>679</v>
      </c>
      <c r="B67" t="s">
        <v>194</v>
      </c>
      <c r="C67" s="2" t="s">
        <v>26</v>
      </c>
      <c r="D67" t="s">
        <v>170</v>
      </c>
      <c r="E67" s="2" t="s">
        <v>1259</v>
      </c>
      <c r="F67" s="6"/>
      <c r="G67" t="s">
        <v>13</v>
      </c>
      <c r="H67" t="s">
        <v>9</v>
      </c>
      <c r="I67" t="s">
        <v>10</v>
      </c>
      <c r="J67" s="24">
        <v>1312.1999999999998</v>
      </c>
      <c r="L67" t="s">
        <v>167</v>
      </c>
      <c r="M67" t="s">
        <v>525</v>
      </c>
      <c r="R67">
        <v>2159</v>
      </c>
      <c r="S67" s="24">
        <f t="shared" si="4"/>
        <v>1295.3999999999999</v>
      </c>
      <c r="T67" t="s">
        <v>1236</v>
      </c>
    </row>
    <row r="68" spans="1:20" x14ac:dyDescent="0.2">
      <c r="A68" t="s">
        <v>680</v>
      </c>
      <c r="B68" t="s">
        <v>194</v>
      </c>
      <c r="C68" s="2" t="s">
        <v>26</v>
      </c>
      <c r="D68" t="s">
        <v>170</v>
      </c>
      <c r="E68" s="2" t="s">
        <v>1259</v>
      </c>
      <c r="F68" s="6"/>
      <c r="G68" t="s">
        <v>1314</v>
      </c>
      <c r="H68" t="s">
        <v>9</v>
      </c>
      <c r="I68" t="s">
        <v>10</v>
      </c>
      <c r="J68" s="24">
        <v>1266.5999999999999</v>
      </c>
      <c r="L68" t="s">
        <v>167</v>
      </c>
      <c r="M68" t="s">
        <v>525</v>
      </c>
      <c r="R68">
        <v>2083</v>
      </c>
      <c r="S68" s="24">
        <f t="shared" si="4"/>
        <v>1249.8</v>
      </c>
      <c r="T68" t="s">
        <v>1236</v>
      </c>
    </row>
    <row r="69" spans="1:20" x14ac:dyDescent="0.2">
      <c r="A69" t="s">
        <v>681</v>
      </c>
      <c r="B69" t="s">
        <v>194</v>
      </c>
      <c r="C69" s="2" t="s">
        <v>26</v>
      </c>
      <c r="D69" t="s">
        <v>170</v>
      </c>
      <c r="E69" s="2" t="s">
        <v>1260</v>
      </c>
      <c r="F69" s="6"/>
      <c r="G69" t="s">
        <v>12</v>
      </c>
      <c r="H69" t="s">
        <v>9</v>
      </c>
      <c r="I69" t="s">
        <v>10</v>
      </c>
      <c r="J69" s="24">
        <v>1653.6</v>
      </c>
      <c r="L69" t="s">
        <v>167</v>
      </c>
      <c r="M69" t="s">
        <v>525</v>
      </c>
      <c r="N69" s="15" t="s">
        <v>668</v>
      </c>
      <c r="R69">
        <v>2728</v>
      </c>
      <c r="S69" s="24">
        <f t="shared" si="4"/>
        <v>1636.8</v>
      </c>
      <c r="T69" t="s">
        <v>1237</v>
      </c>
    </row>
    <row r="70" spans="1:20" x14ac:dyDescent="0.2">
      <c r="A70" t="s">
        <v>682</v>
      </c>
      <c r="B70" t="s">
        <v>194</v>
      </c>
      <c r="C70" s="2" t="s">
        <v>26</v>
      </c>
      <c r="D70" t="s">
        <v>170</v>
      </c>
      <c r="E70" s="2" t="s">
        <v>1260</v>
      </c>
      <c r="F70" s="6"/>
      <c r="G70" t="s">
        <v>1313</v>
      </c>
      <c r="H70" t="s">
        <v>9</v>
      </c>
      <c r="I70" t="s">
        <v>10</v>
      </c>
      <c r="J70" s="24">
        <v>1653.6</v>
      </c>
      <c r="L70" t="s">
        <v>167</v>
      </c>
      <c r="M70" t="s">
        <v>525</v>
      </c>
      <c r="N70" s="15" t="s">
        <v>668</v>
      </c>
      <c r="R70">
        <v>2728</v>
      </c>
      <c r="S70" s="24">
        <f t="shared" si="4"/>
        <v>1636.8</v>
      </c>
      <c r="T70" t="s">
        <v>1237</v>
      </c>
    </row>
    <row r="71" spans="1:20" x14ac:dyDescent="0.2">
      <c r="A71" t="s">
        <v>683</v>
      </c>
      <c r="B71" t="s">
        <v>194</v>
      </c>
      <c r="C71" s="2" t="s">
        <v>26</v>
      </c>
      <c r="D71" t="s">
        <v>170</v>
      </c>
      <c r="E71" s="2" t="s">
        <v>1260</v>
      </c>
      <c r="F71" s="6"/>
      <c r="G71" t="s">
        <v>13</v>
      </c>
      <c r="H71" t="s">
        <v>9</v>
      </c>
      <c r="I71" t="s">
        <v>10</v>
      </c>
      <c r="J71" s="24">
        <v>1713</v>
      </c>
      <c r="L71" t="s">
        <v>167</v>
      </c>
      <c r="M71" t="s">
        <v>525</v>
      </c>
      <c r="N71" s="15" t="s">
        <v>668</v>
      </c>
      <c r="R71">
        <v>2827</v>
      </c>
      <c r="S71" s="24">
        <f t="shared" si="4"/>
        <v>1696.2</v>
      </c>
      <c r="T71" t="s">
        <v>1237</v>
      </c>
    </row>
    <row r="72" spans="1:20" x14ac:dyDescent="0.2">
      <c r="A72" t="s">
        <v>684</v>
      </c>
      <c r="B72" t="s">
        <v>194</v>
      </c>
      <c r="C72" s="2" t="s">
        <v>26</v>
      </c>
      <c r="D72" t="s">
        <v>170</v>
      </c>
      <c r="E72" s="2" t="s">
        <v>1260</v>
      </c>
      <c r="F72" s="6"/>
      <c r="G72" t="s">
        <v>1314</v>
      </c>
      <c r="H72" t="s">
        <v>9</v>
      </c>
      <c r="I72" t="s">
        <v>10</v>
      </c>
      <c r="J72" s="24">
        <v>1713</v>
      </c>
      <c r="L72" t="s">
        <v>167</v>
      </c>
      <c r="M72" t="s">
        <v>525</v>
      </c>
      <c r="N72" s="15" t="s">
        <v>668</v>
      </c>
      <c r="R72">
        <v>2827</v>
      </c>
      <c r="S72" s="24">
        <f t="shared" si="4"/>
        <v>1696.2</v>
      </c>
      <c r="T72" t="s">
        <v>1237</v>
      </c>
    </row>
    <row r="73" spans="1:20" x14ac:dyDescent="0.2">
      <c r="A73" t="s">
        <v>685</v>
      </c>
      <c r="B73" t="s">
        <v>194</v>
      </c>
      <c r="C73" s="2" t="s">
        <v>26</v>
      </c>
      <c r="D73" t="s">
        <v>1303</v>
      </c>
      <c r="E73" s="2" t="s">
        <v>1261</v>
      </c>
      <c r="F73" s="6"/>
      <c r="G73" t="s">
        <v>12</v>
      </c>
      <c r="H73" t="s">
        <v>9</v>
      </c>
      <c r="I73" t="s">
        <v>10</v>
      </c>
      <c r="J73" s="24">
        <v>1320</v>
      </c>
      <c r="L73" t="s">
        <v>167</v>
      </c>
      <c r="M73" t="s">
        <v>525</v>
      </c>
      <c r="R73">
        <v>2172</v>
      </c>
      <c r="S73" s="24">
        <f t="shared" si="4"/>
        <v>1303.2</v>
      </c>
      <c r="T73" t="s">
        <v>1236</v>
      </c>
    </row>
    <row r="74" spans="1:20" x14ac:dyDescent="0.2">
      <c r="A74" t="s">
        <v>686</v>
      </c>
      <c r="B74" t="s">
        <v>194</v>
      </c>
      <c r="C74" s="2" t="s">
        <v>26</v>
      </c>
      <c r="D74" t="s">
        <v>1303</v>
      </c>
      <c r="E74" s="2" t="s">
        <v>1261</v>
      </c>
      <c r="F74" s="6"/>
      <c r="G74" t="s">
        <v>1313</v>
      </c>
      <c r="H74" t="s">
        <v>9</v>
      </c>
      <c r="I74" t="s">
        <v>10</v>
      </c>
      <c r="J74" s="24">
        <v>1275.5999999999999</v>
      </c>
      <c r="L74" t="s">
        <v>167</v>
      </c>
      <c r="M74" t="s">
        <v>525</v>
      </c>
      <c r="R74">
        <v>2098</v>
      </c>
      <c r="S74" s="24">
        <f t="shared" si="4"/>
        <v>1258.8</v>
      </c>
      <c r="T74" t="s">
        <v>1236</v>
      </c>
    </row>
    <row r="75" spans="1:20" x14ac:dyDescent="0.2">
      <c r="A75" t="s">
        <v>687</v>
      </c>
      <c r="B75" t="s">
        <v>194</v>
      </c>
      <c r="C75" s="2" t="s">
        <v>26</v>
      </c>
      <c r="D75" t="s">
        <v>1303</v>
      </c>
      <c r="E75" s="2" t="s">
        <v>1261</v>
      </c>
      <c r="F75" s="6"/>
      <c r="G75" t="s">
        <v>13</v>
      </c>
      <c r="H75" t="s">
        <v>9</v>
      </c>
      <c r="I75" t="s">
        <v>10</v>
      </c>
      <c r="J75" s="24">
        <v>1361.3999999999999</v>
      </c>
      <c r="L75" t="s">
        <v>167</v>
      </c>
      <c r="M75" t="s">
        <v>525</v>
      </c>
      <c r="R75">
        <v>2241</v>
      </c>
      <c r="S75" s="24">
        <f t="shared" si="4"/>
        <v>1344.6</v>
      </c>
      <c r="T75" t="s">
        <v>1236</v>
      </c>
    </row>
    <row r="76" spans="1:20" x14ac:dyDescent="0.2">
      <c r="A76" t="s">
        <v>688</v>
      </c>
      <c r="B76" t="s">
        <v>194</v>
      </c>
      <c r="C76" s="2" t="s">
        <v>26</v>
      </c>
      <c r="D76" t="s">
        <v>1303</v>
      </c>
      <c r="E76" s="2" t="s">
        <v>1261</v>
      </c>
      <c r="F76" s="6"/>
      <c r="G76" t="s">
        <v>1314</v>
      </c>
      <c r="H76" t="s">
        <v>9</v>
      </c>
      <c r="I76" t="s">
        <v>10</v>
      </c>
      <c r="J76" s="24">
        <v>1315.8</v>
      </c>
      <c r="L76" t="s">
        <v>167</v>
      </c>
      <c r="M76" t="s">
        <v>525</v>
      </c>
      <c r="R76">
        <v>2165</v>
      </c>
      <c r="S76" s="24">
        <f t="shared" si="4"/>
        <v>1299</v>
      </c>
      <c r="T76" t="s">
        <v>1236</v>
      </c>
    </row>
    <row r="77" spans="1:20" x14ac:dyDescent="0.2">
      <c r="A77" t="s">
        <v>689</v>
      </c>
      <c r="B77" t="s">
        <v>194</v>
      </c>
      <c r="C77" s="2" t="s">
        <v>26</v>
      </c>
      <c r="D77" t="s">
        <v>1303</v>
      </c>
      <c r="E77" s="2" t="s">
        <v>1260</v>
      </c>
      <c r="F77" s="6"/>
      <c r="G77" t="s">
        <v>12</v>
      </c>
      <c r="H77" t="s">
        <v>9</v>
      </c>
      <c r="I77" t="s">
        <v>10</v>
      </c>
      <c r="J77" s="24">
        <v>1653.6</v>
      </c>
      <c r="L77" t="s">
        <v>167</v>
      </c>
      <c r="M77" t="s">
        <v>525</v>
      </c>
      <c r="N77" s="15" t="s">
        <v>668</v>
      </c>
      <c r="R77">
        <v>2728</v>
      </c>
      <c r="S77" s="24">
        <f t="shared" si="4"/>
        <v>1636.8</v>
      </c>
      <c r="T77" t="s">
        <v>1237</v>
      </c>
    </row>
    <row r="78" spans="1:20" x14ac:dyDescent="0.2">
      <c r="A78" t="s">
        <v>690</v>
      </c>
      <c r="B78" t="s">
        <v>194</v>
      </c>
      <c r="C78" s="2" t="s">
        <v>26</v>
      </c>
      <c r="D78" t="s">
        <v>1303</v>
      </c>
      <c r="E78" s="2" t="s">
        <v>1260</v>
      </c>
      <c r="F78" s="6"/>
      <c r="G78" t="s">
        <v>1313</v>
      </c>
      <c r="H78" t="s">
        <v>9</v>
      </c>
      <c r="I78" t="s">
        <v>10</v>
      </c>
      <c r="J78" s="24">
        <v>1653.6</v>
      </c>
      <c r="L78" t="s">
        <v>167</v>
      </c>
      <c r="M78" t="s">
        <v>525</v>
      </c>
      <c r="N78" s="15" t="s">
        <v>668</v>
      </c>
      <c r="R78">
        <v>2728</v>
      </c>
      <c r="S78" s="24">
        <f t="shared" si="4"/>
        <v>1636.8</v>
      </c>
      <c r="T78" t="s">
        <v>1237</v>
      </c>
    </row>
    <row r="79" spans="1:20" x14ac:dyDescent="0.2">
      <c r="A79" t="s">
        <v>691</v>
      </c>
      <c r="B79" t="s">
        <v>194</v>
      </c>
      <c r="C79" s="2" t="s">
        <v>26</v>
      </c>
      <c r="D79" t="s">
        <v>1303</v>
      </c>
      <c r="E79" s="2" t="s">
        <v>1260</v>
      </c>
      <c r="F79" s="6"/>
      <c r="G79" t="s">
        <v>13</v>
      </c>
      <c r="H79" t="s">
        <v>9</v>
      </c>
      <c r="I79" t="s">
        <v>10</v>
      </c>
      <c r="J79" s="24">
        <v>1713</v>
      </c>
      <c r="L79" t="s">
        <v>167</v>
      </c>
      <c r="M79" t="s">
        <v>525</v>
      </c>
      <c r="N79" s="15" t="s">
        <v>668</v>
      </c>
      <c r="R79">
        <v>2827</v>
      </c>
      <c r="S79" s="24">
        <f t="shared" si="4"/>
        <v>1696.2</v>
      </c>
      <c r="T79" t="s">
        <v>1237</v>
      </c>
    </row>
    <row r="80" spans="1:20" x14ac:dyDescent="0.2">
      <c r="A80" t="s">
        <v>692</v>
      </c>
      <c r="B80" t="s">
        <v>194</v>
      </c>
      <c r="C80" s="2" t="s">
        <v>26</v>
      </c>
      <c r="D80" t="s">
        <v>1303</v>
      </c>
      <c r="E80" s="2" t="s">
        <v>1260</v>
      </c>
      <c r="F80" s="6"/>
      <c r="G80" t="s">
        <v>1314</v>
      </c>
      <c r="H80" t="s">
        <v>9</v>
      </c>
      <c r="I80" t="s">
        <v>10</v>
      </c>
      <c r="J80" s="24">
        <v>1713</v>
      </c>
      <c r="L80" t="s">
        <v>167</v>
      </c>
      <c r="M80" t="s">
        <v>525</v>
      </c>
      <c r="N80" s="15" t="s">
        <v>668</v>
      </c>
      <c r="R80">
        <v>2827</v>
      </c>
      <c r="S80" s="24">
        <f t="shared" si="4"/>
        <v>1696.2</v>
      </c>
      <c r="T80" t="s">
        <v>1237</v>
      </c>
    </row>
  </sheetData>
  <autoFilter ref="A1:T80" xr:uid="{17BCA299-DE96-BE45-BDD8-8A4542A0E817}"/>
  <phoneticPr fontId="5" type="noConversion"/>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73B9D1-B49D-2C43-9AE0-E8BBD7CB2335}">
  <sheetPr codeName="Feuil16"/>
  <dimension ref="A1:V113"/>
  <sheetViews>
    <sheetView topLeftCell="A63" workbookViewId="0">
      <selection activeCell="E71" sqref="E66:E71"/>
    </sheetView>
  </sheetViews>
  <sheetFormatPr baseColWidth="10" defaultRowHeight="16" x14ac:dyDescent="0.2"/>
  <cols>
    <col min="10" max="10" width="10.83203125" style="24"/>
    <col min="16" max="17" width="11" bestFit="1" customWidth="1"/>
    <col min="19" max="19" width="10.83203125" style="24"/>
    <col min="21" max="22" width="10.83203125" style="24"/>
  </cols>
  <sheetData>
    <row r="1" spans="1:20" ht="68" x14ac:dyDescent="0.2">
      <c r="A1" s="10" t="s">
        <v>40</v>
      </c>
      <c r="B1" s="10" t="s">
        <v>41</v>
      </c>
      <c r="C1" s="10" t="s">
        <v>42</v>
      </c>
      <c r="D1" s="10" t="s">
        <v>0</v>
      </c>
      <c r="E1" s="10" t="s">
        <v>7</v>
      </c>
      <c r="F1" s="10" t="s">
        <v>8</v>
      </c>
      <c r="G1" s="10" t="s">
        <v>1</v>
      </c>
      <c r="H1" s="10" t="s">
        <v>3</v>
      </c>
      <c r="I1" s="10" t="s">
        <v>5</v>
      </c>
      <c r="J1" s="70" t="s">
        <v>1346</v>
      </c>
      <c r="K1" s="11" t="s">
        <v>21</v>
      </c>
      <c r="L1" s="10" t="s">
        <v>165</v>
      </c>
      <c r="M1" s="11" t="s">
        <v>174</v>
      </c>
      <c r="N1" s="11" t="s">
        <v>725</v>
      </c>
      <c r="O1" s="20" t="s">
        <v>960</v>
      </c>
      <c r="P1" s="21" t="s">
        <v>961</v>
      </c>
      <c r="Q1" s="21" t="s">
        <v>962</v>
      </c>
      <c r="R1" s="10" t="s">
        <v>6</v>
      </c>
      <c r="S1" s="27" t="s">
        <v>1181</v>
      </c>
      <c r="T1" s="10" t="s">
        <v>7</v>
      </c>
    </row>
    <row r="2" spans="1:20" x14ac:dyDescent="0.2">
      <c r="A2" s="1" t="s">
        <v>499</v>
      </c>
      <c r="B2" t="s">
        <v>43</v>
      </c>
      <c r="C2" s="2" t="s">
        <v>26</v>
      </c>
      <c r="D2" s="2">
        <v>800</v>
      </c>
      <c r="G2" s="2">
        <v>2050</v>
      </c>
      <c r="H2" t="s">
        <v>2</v>
      </c>
      <c r="I2" s="2" t="s">
        <v>4</v>
      </c>
      <c r="J2" s="24">
        <v>356.29999999999995</v>
      </c>
      <c r="L2" t="s">
        <v>167</v>
      </c>
      <c r="M2" t="s">
        <v>525</v>
      </c>
      <c r="O2" s="24" t="str">
        <f t="shared" ref="O2:O9" si="0" xml:space="preserve"> (D2+55) &amp;" x " &amp;(G2+35)</f>
        <v>855 x 2085</v>
      </c>
      <c r="P2" s="24" t="str">
        <f t="shared" ref="P2:P9" si="1">(D2+46) &amp;" x " &amp;(G2+30)</f>
        <v>846 x 2080</v>
      </c>
      <c r="Q2" s="24" t="str">
        <f t="shared" ref="Q2:Q9" si="2">(D2-66) &amp;" x " &amp;(G2-24)</f>
        <v>734 x 2026</v>
      </c>
      <c r="R2" s="2">
        <v>497</v>
      </c>
      <c r="S2" s="24">
        <f>IF(I2="Standard", R2*0.7, IF(I2="Sur mesure", R2*0.6, "Valeur non reconnue"))</f>
        <v>347.9</v>
      </c>
    </row>
    <row r="3" spans="1:20" x14ac:dyDescent="0.2">
      <c r="A3" s="1" t="s">
        <v>500</v>
      </c>
      <c r="B3" t="s">
        <v>43</v>
      </c>
      <c r="C3" s="2" t="s">
        <v>26</v>
      </c>
      <c r="D3" s="2">
        <v>890</v>
      </c>
      <c r="G3" s="2">
        <v>2050</v>
      </c>
      <c r="H3" t="s">
        <v>2</v>
      </c>
      <c r="I3" s="2" t="s">
        <v>4</v>
      </c>
      <c r="J3" s="24">
        <v>367.49999999999994</v>
      </c>
      <c r="L3" t="s">
        <v>167</v>
      </c>
      <c r="M3" t="s">
        <v>525</v>
      </c>
      <c r="O3" s="24" t="str">
        <f t="shared" si="0"/>
        <v>945 x 2085</v>
      </c>
      <c r="P3" s="24" t="str">
        <f t="shared" si="1"/>
        <v>936 x 2080</v>
      </c>
      <c r="Q3" s="24" t="str">
        <f t="shared" si="2"/>
        <v>824 x 2026</v>
      </c>
      <c r="R3" s="2">
        <v>513</v>
      </c>
      <c r="S3" s="24">
        <f t="shared" ref="S3:S49" si="3">IF(I3="Standard", R3*0.7, IF(I3="Sur mesure", R3*0.6, "Valeur non reconnue"))</f>
        <v>359.09999999999997</v>
      </c>
    </row>
    <row r="4" spans="1:20" x14ac:dyDescent="0.2">
      <c r="A4" s="1" t="s">
        <v>501</v>
      </c>
      <c r="B4" t="s">
        <v>43</v>
      </c>
      <c r="C4" s="2" t="s">
        <v>26</v>
      </c>
      <c r="D4" s="2">
        <v>990</v>
      </c>
      <c r="G4" s="2">
        <v>2050</v>
      </c>
      <c r="H4" t="s">
        <v>2</v>
      </c>
      <c r="I4" s="2" t="s">
        <v>4</v>
      </c>
      <c r="J4" s="24">
        <v>380.09999999999997</v>
      </c>
      <c r="L4" t="s">
        <v>167</v>
      </c>
      <c r="M4" t="s">
        <v>525</v>
      </c>
      <c r="O4" s="24" t="str">
        <f t="shared" si="0"/>
        <v>1045 x 2085</v>
      </c>
      <c r="P4" s="24" t="str">
        <f t="shared" si="1"/>
        <v>1036 x 2080</v>
      </c>
      <c r="Q4" s="24" t="str">
        <f t="shared" si="2"/>
        <v>924 x 2026</v>
      </c>
      <c r="R4" s="2">
        <v>531</v>
      </c>
      <c r="S4" s="24">
        <f t="shared" si="3"/>
        <v>371.7</v>
      </c>
    </row>
    <row r="5" spans="1:20" x14ac:dyDescent="0.2">
      <c r="A5" s="1" t="s">
        <v>502</v>
      </c>
      <c r="B5" t="s">
        <v>43</v>
      </c>
      <c r="C5" s="2" t="s">
        <v>26</v>
      </c>
      <c r="D5" s="2">
        <v>1100</v>
      </c>
      <c r="G5" s="2">
        <v>2050</v>
      </c>
      <c r="H5" t="s">
        <v>2</v>
      </c>
      <c r="I5" s="2" t="s">
        <v>4</v>
      </c>
      <c r="J5" s="24">
        <v>450.79999999999995</v>
      </c>
      <c r="L5" t="s">
        <v>167</v>
      </c>
      <c r="M5" t="s">
        <v>525</v>
      </c>
      <c r="O5" s="24" t="str">
        <f t="shared" si="0"/>
        <v>1155 x 2085</v>
      </c>
      <c r="P5" s="24" t="str">
        <f t="shared" si="1"/>
        <v>1146 x 2080</v>
      </c>
      <c r="Q5" s="24" t="str">
        <f t="shared" si="2"/>
        <v>1034 x 2026</v>
      </c>
      <c r="R5" s="2">
        <v>632</v>
      </c>
      <c r="S5" s="24">
        <f t="shared" si="3"/>
        <v>442.4</v>
      </c>
    </row>
    <row r="6" spans="1:20" x14ac:dyDescent="0.2">
      <c r="A6" s="1" t="s">
        <v>503</v>
      </c>
      <c r="B6" t="s">
        <v>43</v>
      </c>
      <c r="C6" s="2" t="s">
        <v>26</v>
      </c>
      <c r="D6" s="2">
        <v>800</v>
      </c>
      <c r="G6" s="2">
        <v>2140</v>
      </c>
      <c r="H6" t="s">
        <v>2</v>
      </c>
      <c r="I6" s="2" t="s">
        <v>4</v>
      </c>
      <c r="J6" s="24">
        <v>366.09999999999997</v>
      </c>
      <c r="L6" t="s">
        <v>167</v>
      </c>
      <c r="M6" t="s">
        <v>525</v>
      </c>
      <c r="O6" s="24" t="str">
        <f t="shared" si="0"/>
        <v>855 x 2175</v>
      </c>
      <c r="P6" s="24" t="str">
        <f t="shared" si="1"/>
        <v>846 x 2170</v>
      </c>
      <c r="Q6" s="24" t="str">
        <f t="shared" si="2"/>
        <v>734 x 2116</v>
      </c>
      <c r="R6" s="2">
        <v>511</v>
      </c>
      <c r="S6" s="24">
        <f t="shared" si="3"/>
        <v>357.7</v>
      </c>
    </row>
    <row r="7" spans="1:20" x14ac:dyDescent="0.2">
      <c r="A7" s="1" t="s">
        <v>504</v>
      </c>
      <c r="B7" t="s">
        <v>43</v>
      </c>
      <c r="C7" s="2" t="s">
        <v>26</v>
      </c>
      <c r="D7" s="2">
        <v>890</v>
      </c>
      <c r="G7" s="2">
        <v>2140</v>
      </c>
      <c r="H7" t="s">
        <v>2</v>
      </c>
      <c r="I7" s="2" t="s">
        <v>4</v>
      </c>
      <c r="J7" s="24">
        <v>379.4</v>
      </c>
      <c r="L7" t="s">
        <v>167</v>
      </c>
      <c r="M7" t="s">
        <v>525</v>
      </c>
      <c r="O7" s="24" t="str">
        <f t="shared" si="0"/>
        <v>945 x 2175</v>
      </c>
      <c r="P7" s="24" t="str">
        <f t="shared" si="1"/>
        <v>936 x 2170</v>
      </c>
      <c r="Q7" s="24" t="str">
        <f t="shared" si="2"/>
        <v>824 x 2116</v>
      </c>
      <c r="R7" s="2">
        <v>530</v>
      </c>
      <c r="S7" s="24">
        <f t="shared" si="3"/>
        <v>371</v>
      </c>
    </row>
    <row r="8" spans="1:20" x14ac:dyDescent="0.2">
      <c r="A8" s="1" t="s">
        <v>505</v>
      </c>
      <c r="B8" t="s">
        <v>43</v>
      </c>
      <c r="C8" s="2" t="s">
        <v>26</v>
      </c>
      <c r="D8" s="2">
        <v>990</v>
      </c>
      <c r="G8" s="2">
        <v>2140</v>
      </c>
      <c r="H8" t="s">
        <v>2</v>
      </c>
      <c r="I8" s="2" t="s">
        <v>4</v>
      </c>
      <c r="J8" s="24">
        <v>391.29999999999995</v>
      </c>
      <c r="L8" t="s">
        <v>167</v>
      </c>
      <c r="M8" t="s">
        <v>525</v>
      </c>
      <c r="O8" s="24" t="str">
        <f t="shared" si="0"/>
        <v>1045 x 2175</v>
      </c>
      <c r="P8" s="24" t="str">
        <f t="shared" si="1"/>
        <v>1036 x 2170</v>
      </c>
      <c r="Q8" s="24" t="str">
        <f t="shared" si="2"/>
        <v>924 x 2116</v>
      </c>
      <c r="R8" s="2">
        <v>547</v>
      </c>
      <c r="S8" s="24">
        <f t="shared" si="3"/>
        <v>382.9</v>
      </c>
    </row>
    <row r="9" spans="1:20" x14ac:dyDescent="0.2">
      <c r="A9" s="1" t="s">
        <v>506</v>
      </c>
      <c r="B9" t="s">
        <v>43</v>
      </c>
      <c r="C9" s="2" t="s">
        <v>26</v>
      </c>
      <c r="D9" s="2">
        <v>1100</v>
      </c>
      <c r="G9" s="2">
        <v>2140</v>
      </c>
      <c r="H9" t="s">
        <v>2</v>
      </c>
      <c r="I9" s="2" t="s">
        <v>4</v>
      </c>
      <c r="J9" s="24">
        <v>462.69999999999993</v>
      </c>
      <c r="L9" t="s">
        <v>167</v>
      </c>
      <c r="M9" t="s">
        <v>525</v>
      </c>
      <c r="O9" s="24" t="str">
        <f t="shared" si="0"/>
        <v>1155 x 2175</v>
      </c>
      <c r="P9" s="24" t="str">
        <f t="shared" si="1"/>
        <v>1146 x 2170</v>
      </c>
      <c r="Q9" s="24" t="str">
        <f t="shared" si="2"/>
        <v>1034 x 2116</v>
      </c>
      <c r="R9" s="2">
        <v>649</v>
      </c>
      <c r="S9" s="24">
        <f t="shared" si="3"/>
        <v>454.29999999999995</v>
      </c>
    </row>
    <row r="10" spans="1:20" x14ac:dyDescent="0.2">
      <c r="A10" s="1" t="s">
        <v>507</v>
      </c>
      <c r="B10" t="s">
        <v>43</v>
      </c>
      <c r="C10" s="2" t="s">
        <v>26</v>
      </c>
      <c r="D10" s="2">
        <v>1190</v>
      </c>
      <c r="E10" s="7" t="s">
        <v>1262</v>
      </c>
      <c r="F10" s="2">
        <v>590</v>
      </c>
      <c r="G10" s="2">
        <v>2050</v>
      </c>
      <c r="H10" t="s">
        <v>9</v>
      </c>
      <c r="I10" s="2" t="s">
        <v>4</v>
      </c>
      <c r="J10" s="24">
        <v>731.49999999999989</v>
      </c>
      <c r="L10" t="s">
        <v>167</v>
      </c>
      <c r="M10" t="s">
        <v>525</v>
      </c>
      <c r="O10" s="24"/>
      <c r="P10" s="24"/>
      <c r="Q10" s="24"/>
      <c r="R10" s="2">
        <v>1021</v>
      </c>
      <c r="S10" s="24">
        <f t="shared" si="3"/>
        <v>714.69999999999993</v>
      </c>
      <c r="T10" s="2">
        <v>600</v>
      </c>
    </row>
    <row r="11" spans="1:20" x14ac:dyDescent="0.2">
      <c r="A11" s="1" t="s">
        <v>508</v>
      </c>
      <c r="B11" t="s">
        <v>43</v>
      </c>
      <c r="C11" s="2" t="s">
        <v>26</v>
      </c>
      <c r="D11" s="2">
        <v>1200</v>
      </c>
      <c r="E11" s="7" t="s">
        <v>1263</v>
      </c>
      <c r="F11" s="2">
        <v>400</v>
      </c>
      <c r="G11" s="2">
        <v>2050</v>
      </c>
      <c r="H11" t="s">
        <v>9</v>
      </c>
      <c r="I11" s="2" t="s">
        <v>4</v>
      </c>
      <c r="J11" s="24">
        <v>680.39999999999986</v>
      </c>
      <c r="L11" t="s">
        <v>167</v>
      </c>
      <c r="M11" t="s">
        <v>525</v>
      </c>
      <c r="O11" s="24"/>
      <c r="P11" s="24"/>
      <c r="Q11" s="24"/>
      <c r="R11" s="2">
        <v>948</v>
      </c>
      <c r="S11" s="24">
        <f t="shared" si="3"/>
        <v>663.59999999999991</v>
      </c>
      <c r="T11" s="2">
        <v>800</v>
      </c>
    </row>
    <row r="12" spans="1:20" x14ac:dyDescent="0.2">
      <c r="A12" s="1" t="s">
        <v>509</v>
      </c>
      <c r="B12" t="s">
        <v>43</v>
      </c>
      <c r="C12" s="2" t="s">
        <v>26</v>
      </c>
      <c r="D12" s="2">
        <v>1290</v>
      </c>
      <c r="E12" s="7" t="s">
        <v>1264</v>
      </c>
      <c r="F12" s="2">
        <v>640</v>
      </c>
      <c r="G12" s="2">
        <v>2050</v>
      </c>
      <c r="H12" t="s">
        <v>9</v>
      </c>
      <c r="I12" s="2" t="s">
        <v>4</v>
      </c>
      <c r="J12" s="24">
        <v>731.49999999999989</v>
      </c>
      <c r="L12" t="s">
        <v>167</v>
      </c>
      <c r="M12" t="s">
        <v>525</v>
      </c>
      <c r="O12" s="24"/>
      <c r="P12" s="24"/>
      <c r="Q12" s="24"/>
      <c r="R12" s="2">
        <v>1021</v>
      </c>
      <c r="S12" s="24">
        <f t="shared" si="3"/>
        <v>714.69999999999993</v>
      </c>
      <c r="T12" s="2">
        <v>650</v>
      </c>
    </row>
    <row r="13" spans="1:20" x14ac:dyDescent="0.2">
      <c r="A13" s="1" t="s">
        <v>510</v>
      </c>
      <c r="B13" t="s">
        <v>43</v>
      </c>
      <c r="C13" s="2" t="s">
        <v>26</v>
      </c>
      <c r="D13" s="2">
        <v>1390</v>
      </c>
      <c r="E13" s="7" t="s">
        <v>1265</v>
      </c>
      <c r="F13" s="2">
        <v>690</v>
      </c>
      <c r="G13" s="2">
        <v>2050</v>
      </c>
      <c r="H13" t="s">
        <v>9</v>
      </c>
      <c r="I13" s="2" t="s">
        <v>4</v>
      </c>
      <c r="J13" s="24">
        <v>731.49999999999989</v>
      </c>
      <c r="L13" t="s">
        <v>167</v>
      </c>
      <c r="M13" t="s">
        <v>525</v>
      </c>
      <c r="O13" s="24"/>
      <c r="P13" s="24"/>
      <c r="Q13" s="24"/>
      <c r="R13" s="2">
        <v>1021</v>
      </c>
      <c r="S13" s="24">
        <f t="shared" si="3"/>
        <v>714.69999999999993</v>
      </c>
      <c r="T13" s="2">
        <v>700</v>
      </c>
    </row>
    <row r="14" spans="1:20" x14ac:dyDescent="0.2">
      <c r="A14" s="1" t="s">
        <v>511</v>
      </c>
      <c r="B14" t="s">
        <v>43</v>
      </c>
      <c r="C14" s="2" t="s">
        <v>26</v>
      </c>
      <c r="D14" s="2">
        <v>1490</v>
      </c>
      <c r="E14" s="7" t="s">
        <v>1266</v>
      </c>
      <c r="F14" s="2">
        <v>740</v>
      </c>
      <c r="G14" s="2">
        <v>2050</v>
      </c>
      <c r="H14" t="s">
        <v>9</v>
      </c>
      <c r="I14" s="2" t="s">
        <v>4</v>
      </c>
      <c r="J14" s="24">
        <v>746.19999999999993</v>
      </c>
      <c r="K14" s="5" t="s">
        <v>22</v>
      </c>
      <c r="L14" t="s">
        <v>167</v>
      </c>
      <c r="M14" t="s">
        <v>525</v>
      </c>
      <c r="O14" s="24"/>
      <c r="P14" s="24"/>
      <c r="Q14" s="24"/>
      <c r="R14" s="2">
        <v>1042</v>
      </c>
      <c r="S14" s="24">
        <f t="shared" si="3"/>
        <v>729.4</v>
      </c>
      <c r="T14" s="2">
        <v>750</v>
      </c>
    </row>
    <row r="15" spans="1:20" x14ac:dyDescent="0.2">
      <c r="A15" s="1" t="s">
        <v>512</v>
      </c>
      <c r="B15" t="s">
        <v>43</v>
      </c>
      <c r="C15" s="2" t="s">
        <v>26</v>
      </c>
      <c r="D15" s="2">
        <v>1490</v>
      </c>
      <c r="E15" s="7" t="s">
        <v>1267</v>
      </c>
      <c r="F15" s="2">
        <v>500</v>
      </c>
      <c r="G15" s="2">
        <v>2050</v>
      </c>
      <c r="H15" t="s">
        <v>9</v>
      </c>
      <c r="I15" s="2" t="s">
        <v>4</v>
      </c>
      <c r="J15" s="24">
        <v>746.19999999999993</v>
      </c>
      <c r="K15" s="5" t="s">
        <v>22</v>
      </c>
      <c r="L15" t="s">
        <v>167</v>
      </c>
      <c r="M15" t="s">
        <v>525</v>
      </c>
      <c r="O15" s="24"/>
      <c r="P15" s="24"/>
      <c r="Q15" s="24"/>
      <c r="R15" s="2">
        <v>1042</v>
      </c>
      <c r="S15" s="24">
        <f t="shared" si="3"/>
        <v>729.4</v>
      </c>
      <c r="T15" s="2">
        <v>990</v>
      </c>
    </row>
    <row r="16" spans="1:20" x14ac:dyDescent="0.2">
      <c r="A16" s="1" t="s">
        <v>513</v>
      </c>
      <c r="B16" t="s">
        <v>43</v>
      </c>
      <c r="C16" s="2" t="s">
        <v>26</v>
      </c>
      <c r="D16" s="2">
        <v>1590</v>
      </c>
      <c r="E16" s="7" t="s">
        <v>1263</v>
      </c>
      <c r="F16" s="2">
        <v>790</v>
      </c>
      <c r="G16" s="2">
        <v>2050</v>
      </c>
      <c r="H16" t="s">
        <v>9</v>
      </c>
      <c r="I16" s="2" t="s">
        <v>4</v>
      </c>
      <c r="J16" s="24">
        <v>775.59999999999991</v>
      </c>
      <c r="K16" s="5" t="s">
        <v>22</v>
      </c>
      <c r="L16" t="s">
        <v>167</v>
      </c>
      <c r="M16" t="s">
        <v>525</v>
      </c>
      <c r="O16" s="24"/>
      <c r="P16" s="24"/>
      <c r="Q16" s="24"/>
      <c r="R16" s="2">
        <v>1084</v>
      </c>
      <c r="S16" s="24">
        <f t="shared" si="3"/>
        <v>758.8</v>
      </c>
      <c r="T16" s="2">
        <v>800</v>
      </c>
    </row>
    <row r="17" spans="1:20" x14ac:dyDescent="0.2">
      <c r="A17" s="1" t="s">
        <v>514</v>
      </c>
      <c r="B17" t="s">
        <v>43</v>
      </c>
      <c r="C17" s="2" t="s">
        <v>26</v>
      </c>
      <c r="D17" s="2">
        <v>1770</v>
      </c>
      <c r="E17" s="7" t="s">
        <v>1268</v>
      </c>
      <c r="F17" s="2">
        <v>880</v>
      </c>
      <c r="G17" s="2">
        <v>2050</v>
      </c>
      <c r="H17" t="s">
        <v>9</v>
      </c>
      <c r="I17" s="2" t="s">
        <v>4</v>
      </c>
      <c r="J17" s="24">
        <v>818.3</v>
      </c>
      <c r="K17" s="5" t="s">
        <v>22</v>
      </c>
      <c r="L17" t="s">
        <v>167</v>
      </c>
      <c r="M17" t="s">
        <v>525</v>
      </c>
      <c r="O17" s="24"/>
      <c r="P17" s="24"/>
      <c r="Q17" s="24"/>
      <c r="R17" s="2">
        <v>1145</v>
      </c>
      <c r="S17" s="24">
        <f t="shared" si="3"/>
        <v>801.5</v>
      </c>
      <c r="T17" s="2">
        <v>890</v>
      </c>
    </row>
    <row r="18" spans="1:20" x14ac:dyDescent="0.2">
      <c r="A18" s="1" t="s">
        <v>515</v>
      </c>
      <c r="B18" t="s">
        <v>43</v>
      </c>
      <c r="C18" s="2" t="s">
        <v>26</v>
      </c>
      <c r="D18" s="2">
        <v>1970</v>
      </c>
      <c r="E18" s="7" t="s">
        <v>1267</v>
      </c>
      <c r="F18" s="2">
        <v>980</v>
      </c>
      <c r="G18" s="2">
        <v>2050</v>
      </c>
      <c r="H18" t="s">
        <v>9</v>
      </c>
      <c r="I18" s="2" t="s">
        <v>4</v>
      </c>
      <c r="J18" s="24">
        <v>863.8</v>
      </c>
      <c r="K18" s="5" t="s">
        <v>22</v>
      </c>
      <c r="L18" t="s">
        <v>167</v>
      </c>
      <c r="M18" t="s">
        <v>525</v>
      </c>
      <c r="O18" s="24"/>
      <c r="P18" s="24"/>
      <c r="Q18" s="24"/>
      <c r="R18" s="2">
        <v>1210</v>
      </c>
      <c r="S18" s="24">
        <f t="shared" si="3"/>
        <v>847</v>
      </c>
      <c r="T18" s="2">
        <v>990</v>
      </c>
    </row>
    <row r="19" spans="1:20" x14ac:dyDescent="0.2">
      <c r="A19" s="1" t="s">
        <v>516</v>
      </c>
      <c r="B19" t="s">
        <v>43</v>
      </c>
      <c r="C19" s="2" t="s">
        <v>26</v>
      </c>
      <c r="D19" s="2">
        <v>1190</v>
      </c>
      <c r="E19" s="7" t="s">
        <v>1262</v>
      </c>
      <c r="F19" s="2">
        <v>590</v>
      </c>
      <c r="G19" s="2">
        <v>2140</v>
      </c>
      <c r="H19" t="s">
        <v>9</v>
      </c>
      <c r="I19" s="2" t="s">
        <v>4</v>
      </c>
      <c r="J19" s="24">
        <v>804.99999999999989</v>
      </c>
      <c r="K19" s="5" t="s">
        <v>22</v>
      </c>
      <c r="L19" t="s">
        <v>167</v>
      </c>
      <c r="M19" t="s">
        <v>525</v>
      </c>
      <c r="O19" s="24"/>
      <c r="P19" s="24"/>
      <c r="Q19" s="24"/>
      <c r="R19" s="2">
        <v>1126</v>
      </c>
      <c r="S19" s="24">
        <f t="shared" si="3"/>
        <v>788.19999999999993</v>
      </c>
      <c r="T19" s="2">
        <v>600</v>
      </c>
    </row>
    <row r="20" spans="1:20" x14ac:dyDescent="0.2">
      <c r="A20" s="1" t="s">
        <v>517</v>
      </c>
      <c r="B20" t="s">
        <v>43</v>
      </c>
      <c r="C20" s="2" t="s">
        <v>26</v>
      </c>
      <c r="D20" s="2">
        <v>1200</v>
      </c>
      <c r="E20" s="7" t="s">
        <v>1263</v>
      </c>
      <c r="F20" s="2">
        <v>400</v>
      </c>
      <c r="G20" s="2">
        <v>2140</v>
      </c>
      <c r="H20" t="s">
        <v>9</v>
      </c>
      <c r="I20" s="2" t="s">
        <v>4</v>
      </c>
      <c r="J20" s="24">
        <v>705.59999999999991</v>
      </c>
      <c r="K20" s="5" t="s">
        <v>22</v>
      </c>
      <c r="L20" t="s">
        <v>167</v>
      </c>
      <c r="M20" t="s">
        <v>525</v>
      </c>
      <c r="O20" s="24"/>
      <c r="P20" s="24"/>
      <c r="Q20" s="24"/>
      <c r="R20" s="2">
        <v>984</v>
      </c>
      <c r="S20" s="24">
        <f t="shared" si="3"/>
        <v>688.8</v>
      </c>
      <c r="T20" s="2">
        <v>800</v>
      </c>
    </row>
    <row r="21" spans="1:20" x14ac:dyDescent="0.2">
      <c r="A21" s="1" t="s">
        <v>518</v>
      </c>
      <c r="B21" t="s">
        <v>43</v>
      </c>
      <c r="C21" s="2" t="s">
        <v>26</v>
      </c>
      <c r="D21" s="2">
        <v>1290</v>
      </c>
      <c r="E21" s="7" t="s">
        <v>1264</v>
      </c>
      <c r="F21" s="2">
        <v>640</v>
      </c>
      <c r="G21" s="2">
        <v>2140</v>
      </c>
      <c r="H21" t="s">
        <v>9</v>
      </c>
      <c r="I21" s="2" t="s">
        <v>4</v>
      </c>
      <c r="J21" s="24">
        <v>804.99999999999989</v>
      </c>
      <c r="K21" s="5" t="s">
        <v>22</v>
      </c>
      <c r="L21" t="s">
        <v>167</v>
      </c>
      <c r="M21" t="s">
        <v>525</v>
      </c>
      <c r="O21" s="24"/>
      <c r="P21" s="24"/>
      <c r="Q21" s="24"/>
      <c r="R21" s="2">
        <v>1126</v>
      </c>
      <c r="S21" s="24">
        <f t="shared" si="3"/>
        <v>788.19999999999993</v>
      </c>
      <c r="T21" s="2">
        <v>650</v>
      </c>
    </row>
    <row r="22" spans="1:20" x14ac:dyDescent="0.2">
      <c r="A22" s="1" t="s">
        <v>519</v>
      </c>
      <c r="B22" t="s">
        <v>43</v>
      </c>
      <c r="C22" s="2" t="s">
        <v>26</v>
      </c>
      <c r="D22" s="2">
        <v>1390</v>
      </c>
      <c r="E22" s="7" t="s">
        <v>1265</v>
      </c>
      <c r="F22" s="2">
        <v>690</v>
      </c>
      <c r="G22" s="2">
        <v>2140</v>
      </c>
      <c r="H22" t="s">
        <v>9</v>
      </c>
      <c r="I22" s="2" t="s">
        <v>4</v>
      </c>
      <c r="J22" s="24">
        <v>804.99999999999989</v>
      </c>
      <c r="K22" s="5" t="s">
        <v>22</v>
      </c>
      <c r="L22" t="s">
        <v>167</v>
      </c>
      <c r="M22" t="s">
        <v>525</v>
      </c>
      <c r="O22" s="24"/>
      <c r="P22" s="24"/>
      <c r="Q22" s="24"/>
      <c r="R22" s="2">
        <v>1126</v>
      </c>
      <c r="S22" s="24">
        <f t="shared" si="3"/>
        <v>788.19999999999993</v>
      </c>
      <c r="T22" s="2">
        <v>700</v>
      </c>
    </row>
    <row r="23" spans="1:20" x14ac:dyDescent="0.2">
      <c r="A23" s="1" t="s">
        <v>520</v>
      </c>
      <c r="B23" t="s">
        <v>43</v>
      </c>
      <c r="C23" s="2" t="s">
        <v>26</v>
      </c>
      <c r="D23" s="2">
        <v>1490</v>
      </c>
      <c r="E23" s="7" t="s">
        <v>1266</v>
      </c>
      <c r="F23" s="2">
        <v>740</v>
      </c>
      <c r="G23" s="2">
        <v>2140</v>
      </c>
      <c r="H23" t="s">
        <v>9</v>
      </c>
      <c r="I23" s="2" t="s">
        <v>4</v>
      </c>
      <c r="J23" s="24">
        <v>804.99999999999989</v>
      </c>
      <c r="K23" s="5" t="s">
        <v>22</v>
      </c>
      <c r="L23" t="s">
        <v>167</v>
      </c>
      <c r="M23" t="s">
        <v>525</v>
      </c>
      <c r="O23" s="24"/>
      <c r="P23" s="24"/>
      <c r="Q23" s="24"/>
      <c r="R23" s="2">
        <v>1126</v>
      </c>
      <c r="S23" s="24">
        <f t="shared" si="3"/>
        <v>788.19999999999993</v>
      </c>
      <c r="T23" s="2">
        <v>750</v>
      </c>
    </row>
    <row r="24" spans="1:20" x14ac:dyDescent="0.2">
      <c r="A24" s="1" t="s">
        <v>521</v>
      </c>
      <c r="B24" t="s">
        <v>43</v>
      </c>
      <c r="C24" s="2" t="s">
        <v>26</v>
      </c>
      <c r="D24" s="2">
        <v>1490</v>
      </c>
      <c r="E24" s="7" t="s">
        <v>1267</v>
      </c>
      <c r="F24" s="2">
        <v>500</v>
      </c>
      <c r="G24" s="2">
        <v>2140</v>
      </c>
      <c r="H24" t="s">
        <v>9</v>
      </c>
      <c r="I24" s="2" t="s">
        <v>4</v>
      </c>
      <c r="J24" s="24">
        <v>804.99999999999989</v>
      </c>
      <c r="K24" s="5" t="s">
        <v>22</v>
      </c>
      <c r="L24" t="s">
        <v>167</v>
      </c>
      <c r="M24" t="s">
        <v>525</v>
      </c>
      <c r="O24" s="24"/>
      <c r="P24" s="24"/>
      <c r="Q24" s="24"/>
      <c r="R24" s="2">
        <v>1126</v>
      </c>
      <c r="S24" s="24">
        <f t="shared" si="3"/>
        <v>788.19999999999993</v>
      </c>
      <c r="T24" s="2">
        <v>990</v>
      </c>
    </row>
    <row r="25" spans="1:20" x14ac:dyDescent="0.2">
      <c r="A25" s="1" t="s">
        <v>522</v>
      </c>
      <c r="B25" t="s">
        <v>43</v>
      </c>
      <c r="C25" s="2" t="s">
        <v>26</v>
      </c>
      <c r="D25" s="2">
        <v>1590</v>
      </c>
      <c r="E25" s="7" t="s">
        <v>1263</v>
      </c>
      <c r="F25" s="2">
        <v>790</v>
      </c>
      <c r="G25" s="2">
        <v>2140</v>
      </c>
      <c r="H25" t="s">
        <v>9</v>
      </c>
      <c r="I25" s="2" t="s">
        <v>4</v>
      </c>
      <c r="J25" s="24">
        <v>775.59999999999991</v>
      </c>
      <c r="K25" s="5" t="s">
        <v>22</v>
      </c>
      <c r="L25" t="s">
        <v>167</v>
      </c>
      <c r="M25" t="s">
        <v>525</v>
      </c>
      <c r="O25" s="24"/>
      <c r="P25" s="24"/>
      <c r="Q25" s="24"/>
      <c r="R25" s="2">
        <v>1084</v>
      </c>
      <c r="S25" s="24">
        <f t="shared" si="3"/>
        <v>758.8</v>
      </c>
      <c r="T25" s="2">
        <v>800</v>
      </c>
    </row>
    <row r="26" spans="1:20" x14ac:dyDescent="0.2">
      <c r="A26" s="1" t="s">
        <v>523</v>
      </c>
      <c r="B26" t="s">
        <v>43</v>
      </c>
      <c r="C26" s="2" t="s">
        <v>26</v>
      </c>
      <c r="D26" s="2">
        <v>1770</v>
      </c>
      <c r="E26" s="7" t="s">
        <v>1268</v>
      </c>
      <c r="F26" s="2">
        <v>880</v>
      </c>
      <c r="G26" s="2">
        <v>2140</v>
      </c>
      <c r="H26" t="s">
        <v>9</v>
      </c>
      <c r="I26" s="2" t="s">
        <v>4</v>
      </c>
      <c r="J26" s="24">
        <v>818.3</v>
      </c>
      <c r="K26" s="5" t="s">
        <v>22</v>
      </c>
      <c r="L26" t="s">
        <v>167</v>
      </c>
      <c r="M26" t="s">
        <v>525</v>
      </c>
      <c r="O26" s="24"/>
      <c r="P26" s="24"/>
      <c r="Q26" s="24"/>
      <c r="R26" s="2">
        <v>1145</v>
      </c>
      <c r="S26" s="24">
        <f t="shared" si="3"/>
        <v>801.5</v>
      </c>
      <c r="T26" s="2">
        <v>890</v>
      </c>
    </row>
    <row r="27" spans="1:20" x14ac:dyDescent="0.2">
      <c r="A27" s="1" t="s">
        <v>524</v>
      </c>
      <c r="B27" t="s">
        <v>43</v>
      </c>
      <c r="C27" s="2" t="s">
        <v>26</v>
      </c>
      <c r="D27" s="2">
        <v>1970</v>
      </c>
      <c r="E27" s="7" t="s">
        <v>1267</v>
      </c>
      <c r="F27" s="2">
        <v>980</v>
      </c>
      <c r="G27" s="2">
        <v>2140</v>
      </c>
      <c r="H27" t="s">
        <v>9</v>
      </c>
      <c r="I27" s="2" t="s">
        <v>4</v>
      </c>
      <c r="J27" s="24">
        <v>863.8</v>
      </c>
      <c r="K27" s="5" t="s">
        <v>22</v>
      </c>
      <c r="L27" t="s">
        <v>167</v>
      </c>
      <c r="M27" t="s">
        <v>525</v>
      </c>
      <c r="O27" s="24"/>
      <c r="P27" s="24"/>
      <c r="Q27" s="24"/>
      <c r="R27" s="2">
        <v>1210</v>
      </c>
      <c r="S27" s="24">
        <f t="shared" si="3"/>
        <v>847</v>
      </c>
      <c r="T27" s="2">
        <v>990</v>
      </c>
    </row>
    <row r="28" spans="1:20" x14ac:dyDescent="0.2">
      <c r="A28" s="1" t="s">
        <v>527</v>
      </c>
      <c r="B28" t="s">
        <v>43</v>
      </c>
      <c r="C28" s="2" t="s">
        <v>26</v>
      </c>
      <c r="D28" s="2" t="s">
        <v>176</v>
      </c>
      <c r="E28" s="13"/>
      <c r="G28" s="2" t="s">
        <v>177</v>
      </c>
      <c r="H28" s="2" t="s">
        <v>2</v>
      </c>
      <c r="I28" s="2" t="s">
        <v>10</v>
      </c>
      <c r="J28" s="24">
        <v>484.19999999999993</v>
      </c>
      <c r="L28" t="s">
        <v>167</v>
      </c>
      <c r="M28" t="s">
        <v>525</v>
      </c>
      <c r="R28" s="2">
        <v>793</v>
      </c>
      <c r="S28" s="24">
        <f t="shared" si="3"/>
        <v>475.79999999999995</v>
      </c>
      <c r="T28" s="13"/>
    </row>
    <row r="29" spans="1:20" x14ac:dyDescent="0.2">
      <c r="A29" s="1" t="s">
        <v>528</v>
      </c>
      <c r="B29" t="s">
        <v>43</v>
      </c>
      <c r="C29" s="2" t="s">
        <v>26</v>
      </c>
      <c r="D29" s="2" t="s">
        <v>176</v>
      </c>
      <c r="E29" s="13"/>
      <c r="G29" s="2">
        <v>2050</v>
      </c>
      <c r="H29" s="2" t="s">
        <v>2</v>
      </c>
      <c r="I29" s="2" t="s">
        <v>10</v>
      </c>
      <c r="J29" s="24">
        <v>447.59999999999997</v>
      </c>
      <c r="L29" t="s">
        <v>167</v>
      </c>
      <c r="M29" t="s">
        <v>525</v>
      </c>
      <c r="R29" s="2">
        <v>732</v>
      </c>
      <c r="S29" s="24">
        <f t="shared" si="3"/>
        <v>439.2</v>
      </c>
      <c r="T29" s="13"/>
    </row>
    <row r="30" spans="1:20" x14ac:dyDescent="0.2">
      <c r="A30" s="1" t="s">
        <v>529</v>
      </c>
      <c r="B30" t="s">
        <v>43</v>
      </c>
      <c r="C30" s="2" t="s">
        <v>26</v>
      </c>
      <c r="D30" s="2" t="s">
        <v>176</v>
      </c>
      <c r="E30" s="13"/>
      <c r="G30" s="2" t="s">
        <v>178</v>
      </c>
      <c r="H30" s="2" t="s">
        <v>2</v>
      </c>
      <c r="I30" s="2" t="s">
        <v>10</v>
      </c>
      <c r="J30" s="24">
        <v>499.19999999999993</v>
      </c>
      <c r="L30" t="s">
        <v>167</v>
      </c>
      <c r="M30" t="s">
        <v>525</v>
      </c>
      <c r="R30" s="2">
        <v>818</v>
      </c>
      <c r="S30" s="24">
        <f t="shared" si="3"/>
        <v>490.79999999999995</v>
      </c>
      <c r="T30" s="13"/>
    </row>
    <row r="31" spans="1:20" x14ac:dyDescent="0.2">
      <c r="A31" s="1" t="s">
        <v>530</v>
      </c>
      <c r="B31" t="s">
        <v>43</v>
      </c>
      <c r="C31" s="2" t="s">
        <v>26</v>
      </c>
      <c r="D31" s="2" t="s">
        <v>176</v>
      </c>
      <c r="E31" s="13"/>
      <c r="G31" s="2">
        <v>2140</v>
      </c>
      <c r="H31" s="2" t="s">
        <v>2</v>
      </c>
      <c r="I31" s="2" t="s">
        <v>10</v>
      </c>
      <c r="J31" s="24">
        <v>462.59999999999997</v>
      </c>
      <c r="L31" t="s">
        <v>167</v>
      </c>
      <c r="M31" t="s">
        <v>525</v>
      </c>
      <c r="R31" s="2">
        <v>757</v>
      </c>
      <c r="S31" s="24">
        <f t="shared" si="3"/>
        <v>454.2</v>
      </c>
      <c r="T31" s="13"/>
    </row>
    <row r="32" spans="1:20" x14ac:dyDescent="0.2">
      <c r="A32" s="1" t="s">
        <v>531</v>
      </c>
      <c r="B32" t="s">
        <v>43</v>
      </c>
      <c r="C32" s="2" t="s">
        <v>26</v>
      </c>
      <c r="D32" s="2" t="s">
        <v>176</v>
      </c>
      <c r="E32" s="13"/>
      <c r="G32" s="2" t="s">
        <v>1310</v>
      </c>
      <c r="H32" s="2" t="s">
        <v>2</v>
      </c>
      <c r="I32" s="2" t="s">
        <v>10</v>
      </c>
      <c r="J32" s="24">
        <v>632.4</v>
      </c>
      <c r="L32" t="s">
        <v>167</v>
      </c>
      <c r="M32" t="s">
        <v>525</v>
      </c>
      <c r="R32" s="2">
        <v>1040</v>
      </c>
      <c r="S32" s="24">
        <f t="shared" si="3"/>
        <v>624</v>
      </c>
      <c r="T32" s="13"/>
    </row>
    <row r="33" spans="1:20" x14ac:dyDescent="0.2">
      <c r="A33" s="1" t="s">
        <v>532</v>
      </c>
      <c r="B33" t="s">
        <v>43</v>
      </c>
      <c r="C33" s="2" t="s">
        <v>26</v>
      </c>
      <c r="D33" s="2" t="s">
        <v>180</v>
      </c>
      <c r="E33" s="13"/>
      <c r="G33" s="2" t="s">
        <v>177</v>
      </c>
      <c r="H33" s="2" t="s">
        <v>2</v>
      </c>
      <c r="I33" s="2" t="s">
        <v>10</v>
      </c>
      <c r="J33" s="24">
        <v>503.4</v>
      </c>
      <c r="L33" t="s">
        <v>167</v>
      </c>
      <c r="M33" t="s">
        <v>525</v>
      </c>
      <c r="R33" s="2">
        <v>825</v>
      </c>
      <c r="S33" s="24">
        <f t="shared" si="3"/>
        <v>495</v>
      </c>
      <c r="T33" s="13"/>
    </row>
    <row r="34" spans="1:20" x14ac:dyDescent="0.2">
      <c r="A34" s="1" t="s">
        <v>533</v>
      </c>
      <c r="B34" t="s">
        <v>43</v>
      </c>
      <c r="C34" s="2" t="s">
        <v>26</v>
      </c>
      <c r="D34" s="2" t="s">
        <v>180</v>
      </c>
      <c r="E34" s="13"/>
      <c r="G34" s="2">
        <v>2050</v>
      </c>
      <c r="H34" s="2" t="s">
        <v>2</v>
      </c>
      <c r="I34" s="2" t="s">
        <v>10</v>
      </c>
      <c r="J34" s="24">
        <v>468.59999999999997</v>
      </c>
      <c r="L34" t="s">
        <v>167</v>
      </c>
      <c r="M34" t="s">
        <v>525</v>
      </c>
      <c r="R34" s="2">
        <v>767</v>
      </c>
      <c r="S34" s="24">
        <f t="shared" si="3"/>
        <v>460.2</v>
      </c>
      <c r="T34" s="13"/>
    </row>
    <row r="35" spans="1:20" x14ac:dyDescent="0.2">
      <c r="A35" s="1" t="s">
        <v>534</v>
      </c>
      <c r="B35" t="s">
        <v>43</v>
      </c>
      <c r="C35" s="2" t="s">
        <v>26</v>
      </c>
      <c r="D35" s="2" t="s">
        <v>180</v>
      </c>
      <c r="E35" s="13"/>
      <c r="G35" s="2" t="s">
        <v>178</v>
      </c>
      <c r="H35" s="2" t="s">
        <v>2</v>
      </c>
      <c r="I35" s="2" t="s">
        <v>10</v>
      </c>
      <c r="J35" s="24">
        <v>522</v>
      </c>
      <c r="L35" t="s">
        <v>167</v>
      </c>
      <c r="M35" t="s">
        <v>525</v>
      </c>
      <c r="R35" s="2">
        <v>856</v>
      </c>
      <c r="S35" s="24">
        <f t="shared" si="3"/>
        <v>513.6</v>
      </c>
      <c r="T35" s="13"/>
    </row>
    <row r="36" spans="1:20" x14ac:dyDescent="0.2">
      <c r="A36" s="1" t="s">
        <v>535</v>
      </c>
      <c r="B36" t="s">
        <v>43</v>
      </c>
      <c r="C36" s="2" t="s">
        <v>26</v>
      </c>
      <c r="D36" s="2" t="s">
        <v>180</v>
      </c>
      <c r="E36" s="13"/>
      <c r="G36" s="2">
        <v>2140</v>
      </c>
      <c r="H36" s="2" t="s">
        <v>2</v>
      </c>
      <c r="I36" s="2" t="s">
        <v>10</v>
      </c>
      <c r="J36" s="24">
        <v>488.4</v>
      </c>
      <c r="L36" t="s">
        <v>167</v>
      </c>
      <c r="M36" t="s">
        <v>525</v>
      </c>
      <c r="R36" s="2">
        <v>800</v>
      </c>
      <c r="S36" s="24">
        <f t="shared" si="3"/>
        <v>480</v>
      </c>
      <c r="T36" s="13"/>
    </row>
    <row r="37" spans="1:20" x14ac:dyDescent="0.2">
      <c r="A37" s="1" t="s">
        <v>536</v>
      </c>
      <c r="B37" t="s">
        <v>43</v>
      </c>
      <c r="C37" s="2" t="s">
        <v>26</v>
      </c>
      <c r="D37" s="2" t="s">
        <v>180</v>
      </c>
      <c r="E37" s="13"/>
      <c r="G37" s="2" t="s">
        <v>1310</v>
      </c>
      <c r="H37" s="2" t="s">
        <v>2</v>
      </c>
      <c r="I37" s="2" t="s">
        <v>10</v>
      </c>
      <c r="J37" s="24">
        <v>632.4</v>
      </c>
      <c r="L37" t="s">
        <v>167</v>
      </c>
      <c r="M37" t="s">
        <v>525</v>
      </c>
      <c r="R37" s="2">
        <v>1040</v>
      </c>
      <c r="S37" s="24">
        <f t="shared" si="3"/>
        <v>624</v>
      </c>
      <c r="T37" s="13"/>
    </row>
    <row r="38" spans="1:20" x14ac:dyDescent="0.2">
      <c r="A38" s="1" t="s">
        <v>537</v>
      </c>
      <c r="B38" t="s">
        <v>43</v>
      </c>
      <c r="C38" s="2" t="s">
        <v>26</v>
      </c>
      <c r="D38" s="2" t="s">
        <v>181</v>
      </c>
      <c r="E38" s="13"/>
      <c r="G38" s="2" t="s">
        <v>177</v>
      </c>
      <c r="H38" s="2" t="s">
        <v>2</v>
      </c>
      <c r="I38" s="2" t="s">
        <v>10</v>
      </c>
      <c r="J38" s="24">
        <v>522</v>
      </c>
      <c r="L38" t="s">
        <v>167</v>
      </c>
      <c r="M38" t="s">
        <v>525</v>
      </c>
      <c r="R38" s="2">
        <v>856</v>
      </c>
      <c r="S38" s="24">
        <f t="shared" si="3"/>
        <v>513.6</v>
      </c>
      <c r="T38" s="13"/>
    </row>
    <row r="39" spans="1:20" x14ac:dyDescent="0.2">
      <c r="A39" s="1" t="s">
        <v>538</v>
      </c>
      <c r="B39" t="s">
        <v>43</v>
      </c>
      <c r="C39" s="2" t="s">
        <v>26</v>
      </c>
      <c r="D39" s="2" t="s">
        <v>181</v>
      </c>
      <c r="E39" s="13"/>
      <c r="G39" s="2">
        <v>2050</v>
      </c>
      <c r="H39" s="2" t="s">
        <v>2</v>
      </c>
      <c r="I39" s="2" t="s">
        <v>10</v>
      </c>
      <c r="J39" s="24">
        <v>490.79999999999995</v>
      </c>
      <c r="L39" t="s">
        <v>167</v>
      </c>
      <c r="M39" t="s">
        <v>525</v>
      </c>
      <c r="R39" s="2">
        <v>804</v>
      </c>
      <c r="S39" s="24">
        <f t="shared" si="3"/>
        <v>482.4</v>
      </c>
      <c r="T39" s="13"/>
    </row>
    <row r="40" spans="1:20" x14ac:dyDescent="0.2">
      <c r="A40" s="1" t="s">
        <v>539</v>
      </c>
      <c r="B40" t="s">
        <v>43</v>
      </c>
      <c r="C40" s="2" t="s">
        <v>26</v>
      </c>
      <c r="D40" s="2" t="s">
        <v>181</v>
      </c>
      <c r="E40" s="13"/>
      <c r="G40" s="2" t="s">
        <v>178</v>
      </c>
      <c r="H40" s="2" t="s">
        <v>2</v>
      </c>
      <c r="I40" s="2" t="s">
        <v>10</v>
      </c>
      <c r="J40" s="24">
        <v>543</v>
      </c>
      <c r="L40" t="s">
        <v>167</v>
      </c>
      <c r="M40" t="s">
        <v>525</v>
      </c>
      <c r="R40" s="2">
        <v>891</v>
      </c>
      <c r="S40" s="24">
        <f t="shared" si="3"/>
        <v>534.6</v>
      </c>
      <c r="T40" s="13"/>
    </row>
    <row r="41" spans="1:20" x14ac:dyDescent="0.2">
      <c r="A41" s="1" t="s">
        <v>540</v>
      </c>
      <c r="B41" t="s">
        <v>43</v>
      </c>
      <c r="C41" s="2" t="s">
        <v>26</v>
      </c>
      <c r="D41" s="2" t="s">
        <v>181</v>
      </c>
      <c r="E41" s="13"/>
      <c r="G41" s="2">
        <v>2140</v>
      </c>
      <c r="H41" s="2" t="s">
        <v>2</v>
      </c>
      <c r="I41" s="2" t="s">
        <v>10</v>
      </c>
      <c r="J41" s="24">
        <v>503.4</v>
      </c>
      <c r="L41" t="s">
        <v>167</v>
      </c>
      <c r="M41" t="s">
        <v>525</v>
      </c>
      <c r="R41" s="2">
        <v>825</v>
      </c>
      <c r="S41" s="24">
        <f t="shared" si="3"/>
        <v>495</v>
      </c>
      <c r="T41" s="13"/>
    </row>
    <row r="42" spans="1:20" x14ac:dyDescent="0.2">
      <c r="A42" s="1" t="s">
        <v>541</v>
      </c>
      <c r="B42" t="s">
        <v>43</v>
      </c>
      <c r="C42" s="2" t="s">
        <v>26</v>
      </c>
      <c r="D42" s="2" t="s">
        <v>181</v>
      </c>
      <c r="E42" s="13"/>
      <c r="G42" s="2" t="s">
        <v>1310</v>
      </c>
      <c r="H42" s="2" t="s">
        <v>2</v>
      </c>
      <c r="I42" s="2" t="s">
        <v>10</v>
      </c>
      <c r="J42" s="24">
        <v>702.59999999999991</v>
      </c>
      <c r="L42" t="s">
        <v>167</v>
      </c>
      <c r="M42" t="s">
        <v>525</v>
      </c>
      <c r="R42" s="2">
        <v>1157</v>
      </c>
      <c r="S42" s="24">
        <f t="shared" si="3"/>
        <v>694.19999999999993</v>
      </c>
      <c r="T42" s="13"/>
    </row>
    <row r="43" spans="1:20" x14ac:dyDescent="0.2">
      <c r="A43" s="1" t="s">
        <v>542</v>
      </c>
      <c r="B43" t="s">
        <v>43</v>
      </c>
      <c r="C43" s="2" t="s">
        <v>26</v>
      </c>
      <c r="D43" s="2" t="s">
        <v>1308</v>
      </c>
      <c r="E43" s="13"/>
      <c r="G43" s="2" t="s">
        <v>177</v>
      </c>
      <c r="H43" s="2" t="s">
        <v>2</v>
      </c>
      <c r="I43" s="2" t="s">
        <v>10</v>
      </c>
      <c r="J43" s="24">
        <v>576</v>
      </c>
      <c r="L43" t="s">
        <v>167</v>
      </c>
      <c r="M43" t="s">
        <v>525</v>
      </c>
      <c r="R43" s="2">
        <v>946</v>
      </c>
      <c r="S43" s="24">
        <f t="shared" si="3"/>
        <v>567.6</v>
      </c>
      <c r="T43" s="13"/>
    </row>
    <row r="44" spans="1:20" x14ac:dyDescent="0.2">
      <c r="A44" s="1" t="s">
        <v>543</v>
      </c>
      <c r="B44" t="s">
        <v>43</v>
      </c>
      <c r="C44" s="2" t="s">
        <v>26</v>
      </c>
      <c r="D44" s="2" t="s">
        <v>1308</v>
      </c>
      <c r="E44" s="13"/>
      <c r="G44" s="2">
        <v>2050</v>
      </c>
      <c r="H44" s="2" t="s">
        <v>2</v>
      </c>
      <c r="I44" s="2" t="s">
        <v>10</v>
      </c>
      <c r="J44" s="24">
        <v>546</v>
      </c>
      <c r="L44" t="s">
        <v>167</v>
      </c>
      <c r="M44" t="s">
        <v>525</v>
      </c>
      <c r="R44" s="2">
        <v>896</v>
      </c>
      <c r="S44" s="24">
        <f t="shared" si="3"/>
        <v>537.6</v>
      </c>
      <c r="T44" s="13"/>
    </row>
    <row r="45" spans="1:20" x14ac:dyDescent="0.2">
      <c r="A45" s="1" t="s">
        <v>544</v>
      </c>
      <c r="B45" t="s">
        <v>43</v>
      </c>
      <c r="C45" s="2" t="s">
        <v>26</v>
      </c>
      <c r="D45" s="2" t="s">
        <v>1308</v>
      </c>
      <c r="E45" s="13"/>
      <c r="G45" s="2" t="s">
        <v>178</v>
      </c>
      <c r="H45" s="2" t="s">
        <v>2</v>
      </c>
      <c r="I45" s="2" t="s">
        <v>10</v>
      </c>
      <c r="J45" s="24">
        <v>598.19999999999993</v>
      </c>
      <c r="L45" t="s">
        <v>167</v>
      </c>
      <c r="M45" t="s">
        <v>525</v>
      </c>
      <c r="R45" s="2">
        <v>983</v>
      </c>
      <c r="S45" s="24">
        <f t="shared" si="3"/>
        <v>589.79999999999995</v>
      </c>
      <c r="T45" s="13"/>
    </row>
    <row r="46" spans="1:20" x14ac:dyDescent="0.2">
      <c r="A46" s="1" t="s">
        <v>545</v>
      </c>
      <c r="B46" t="s">
        <v>43</v>
      </c>
      <c r="C46" s="2" t="s">
        <v>26</v>
      </c>
      <c r="D46" s="2" t="s">
        <v>1308</v>
      </c>
      <c r="E46" s="13"/>
      <c r="G46" s="2">
        <v>2140</v>
      </c>
      <c r="H46" s="2" t="s">
        <v>2</v>
      </c>
      <c r="I46" s="2" t="s">
        <v>10</v>
      </c>
      <c r="J46" s="24">
        <v>568.79999999999995</v>
      </c>
      <c r="L46" t="s">
        <v>167</v>
      </c>
      <c r="M46" t="s">
        <v>525</v>
      </c>
      <c r="R46" s="2">
        <v>934</v>
      </c>
      <c r="S46" s="24">
        <f t="shared" si="3"/>
        <v>560.4</v>
      </c>
      <c r="T46" s="13"/>
    </row>
    <row r="47" spans="1:20" x14ac:dyDescent="0.2">
      <c r="A47" s="1" t="s">
        <v>546</v>
      </c>
      <c r="B47" t="s">
        <v>43</v>
      </c>
      <c r="C47" s="2" t="s">
        <v>26</v>
      </c>
      <c r="D47" s="2" t="s">
        <v>1308</v>
      </c>
      <c r="E47" s="13"/>
      <c r="G47" s="2" t="s">
        <v>1310</v>
      </c>
      <c r="H47" s="2" t="s">
        <v>2</v>
      </c>
      <c r="I47" s="2" t="s">
        <v>10</v>
      </c>
      <c r="J47" s="24">
        <v>702.59999999999991</v>
      </c>
      <c r="L47" t="s">
        <v>167</v>
      </c>
      <c r="M47" t="s">
        <v>525</v>
      </c>
      <c r="R47" s="2">
        <v>1157</v>
      </c>
      <c r="S47" s="24">
        <f t="shared" si="3"/>
        <v>694.19999999999993</v>
      </c>
      <c r="T47" s="13"/>
    </row>
    <row r="48" spans="1:20" x14ac:dyDescent="0.2">
      <c r="A48" s="1" t="s">
        <v>547</v>
      </c>
      <c r="B48" t="s">
        <v>43</v>
      </c>
      <c r="C48" s="2" t="s">
        <v>26</v>
      </c>
      <c r="D48" s="2" t="s">
        <v>23</v>
      </c>
      <c r="E48" s="2" t="s">
        <v>11</v>
      </c>
      <c r="F48" s="6"/>
      <c r="G48" s="2" t="s">
        <v>12</v>
      </c>
      <c r="H48" s="2" t="s">
        <v>9</v>
      </c>
      <c r="I48" s="2" t="s">
        <v>10</v>
      </c>
      <c r="J48" s="24">
        <v>995.99999999999989</v>
      </c>
      <c r="L48" t="s">
        <v>167</v>
      </c>
      <c r="M48" t="s">
        <v>525</v>
      </c>
      <c r="R48" s="2">
        <v>1632</v>
      </c>
      <c r="S48" s="24">
        <f t="shared" si="3"/>
        <v>979.19999999999993</v>
      </c>
      <c r="T48" s="2" t="s">
        <v>1234</v>
      </c>
    </row>
    <row r="49" spans="1:20" x14ac:dyDescent="0.2">
      <c r="A49" s="1" t="s">
        <v>548</v>
      </c>
      <c r="B49" t="s">
        <v>43</v>
      </c>
      <c r="C49" s="2" t="s">
        <v>26</v>
      </c>
      <c r="D49" s="2" t="s">
        <v>23</v>
      </c>
      <c r="E49" s="2" t="s">
        <v>11</v>
      </c>
      <c r="F49" s="6"/>
      <c r="G49" s="2" t="s">
        <v>1313</v>
      </c>
      <c r="H49" s="2" t="s">
        <v>9</v>
      </c>
      <c r="I49" s="2" t="s">
        <v>10</v>
      </c>
      <c r="J49" s="24">
        <v>954.59999999999991</v>
      </c>
      <c r="L49" t="s">
        <v>167</v>
      </c>
      <c r="M49" t="s">
        <v>525</v>
      </c>
      <c r="R49" s="2">
        <v>1563</v>
      </c>
      <c r="S49" s="24">
        <f t="shared" si="3"/>
        <v>937.8</v>
      </c>
      <c r="T49" s="2" t="s">
        <v>1234</v>
      </c>
    </row>
    <row r="50" spans="1:20" x14ac:dyDescent="0.2">
      <c r="A50" s="1" t="s">
        <v>549</v>
      </c>
      <c r="B50" t="s">
        <v>43</v>
      </c>
      <c r="C50" s="2" t="s">
        <v>26</v>
      </c>
      <c r="D50" s="2" t="s">
        <v>23</v>
      </c>
      <c r="E50" s="2" t="s">
        <v>11</v>
      </c>
      <c r="F50" s="6"/>
      <c r="G50" s="2" t="s">
        <v>13</v>
      </c>
      <c r="H50" s="2" t="s">
        <v>9</v>
      </c>
      <c r="I50" s="2" t="s">
        <v>10</v>
      </c>
      <c r="J50" s="24">
        <v>1024.2</v>
      </c>
      <c r="L50" t="s">
        <v>167</v>
      </c>
      <c r="M50" t="s">
        <v>525</v>
      </c>
      <c r="R50" s="2">
        <v>1679</v>
      </c>
      <c r="S50" s="24">
        <f t="shared" ref="S50:S104" si="4">IF(I50="Standard", R50*0.7, IF(I50="Sur mesure", R50*0.6, "Valeur non reconnue"))</f>
        <v>1007.4</v>
      </c>
      <c r="T50" s="2" t="s">
        <v>1234</v>
      </c>
    </row>
    <row r="51" spans="1:20" x14ac:dyDescent="0.2">
      <c r="A51" s="1" t="s">
        <v>550</v>
      </c>
      <c r="B51" t="s">
        <v>43</v>
      </c>
      <c r="C51" s="2" t="s">
        <v>26</v>
      </c>
      <c r="D51" s="2" t="s">
        <v>23</v>
      </c>
      <c r="E51" s="2" t="s">
        <v>11</v>
      </c>
      <c r="F51" s="6"/>
      <c r="G51" s="2" t="s">
        <v>1314</v>
      </c>
      <c r="H51" s="2" t="s">
        <v>9</v>
      </c>
      <c r="I51" s="2" t="s">
        <v>10</v>
      </c>
      <c r="J51" s="24">
        <v>980.39999999999986</v>
      </c>
      <c r="L51" t="s">
        <v>167</v>
      </c>
      <c r="M51" t="s">
        <v>525</v>
      </c>
      <c r="R51" s="2">
        <v>1606</v>
      </c>
      <c r="S51" s="24">
        <f t="shared" si="4"/>
        <v>963.59999999999991</v>
      </c>
      <c r="T51" s="2" t="s">
        <v>1234</v>
      </c>
    </row>
    <row r="52" spans="1:20" x14ac:dyDescent="0.2">
      <c r="A52" s="1" t="s">
        <v>551</v>
      </c>
      <c r="B52" t="s">
        <v>43</v>
      </c>
      <c r="C52" s="2" t="s">
        <v>26</v>
      </c>
      <c r="D52" s="2" t="s">
        <v>23</v>
      </c>
      <c r="E52" s="2" t="s">
        <v>11</v>
      </c>
      <c r="F52" s="6"/>
      <c r="G52" s="2" t="s">
        <v>14</v>
      </c>
      <c r="H52" s="2" t="s">
        <v>9</v>
      </c>
      <c r="I52" s="2" t="s">
        <v>10</v>
      </c>
      <c r="J52" s="24">
        <v>1159.1999999999998</v>
      </c>
      <c r="L52" t="s">
        <v>167</v>
      </c>
      <c r="M52" t="s">
        <v>525</v>
      </c>
      <c r="R52" s="2">
        <v>1904</v>
      </c>
      <c r="S52" s="24">
        <f t="shared" si="4"/>
        <v>1142.3999999999999</v>
      </c>
      <c r="T52" s="2" t="s">
        <v>1234</v>
      </c>
    </row>
    <row r="53" spans="1:20" x14ac:dyDescent="0.2">
      <c r="A53" s="1" t="s">
        <v>552</v>
      </c>
      <c r="B53" t="s">
        <v>43</v>
      </c>
      <c r="C53" s="2" t="s">
        <v>26</v>
      </c>
      <c r="D53" s="2" t="s">
        <v>23</v>
      </c>
      <c r="E53" s="2" t="s">
        <v>11</v>
      </c>
      <c r="F53" s="6"/>
      <c r="G53" s="2" t="s">
        <v>1300</v>
      </c>
      <c r="H53" s="2" t="s">
        <v>9</v>
      </c>
      <c r="I53" s="2" t="s">
        <v>10</v>
      </c>
      <c r="J53" s="24">
        <v>1209.5999999999999</v>
      </c>
      <c r="L53" t="s">
        <v>167</v>
      </c>
      <c r="M53" t="s">
        <v>525</v>
      </c>
      <c r="R53" s="2">
        <v>1988</v>
      </c>
      <c r="S53" s="24">
        <f t="shared" si="4"/>
        <v>1192.8</v>
      </c>
      <c r="T53" s="2" t="s">
        <v>1234</v>
      </c>
    </row>
    <row r="54" spans="1:20" x14ac:dyDescent="0.2">
      <c r="A54" s="1" t="s">
        <v>553</v>
      </c>
      <c r="B54" t="s">
        <v>43</v>
      </c>
      <c r="C54" s="2" t="s">
        <v>26</v>
      </c>
      <c r="D54" s="2" t="s">
        <v>24</v>
      </c>
      <c r="E54" s="2" t="s">
        <v>1254</v>
      </c>
      <c r="F54" s="6"/>
      <c r="G54" s="2" t="s">
        <v>12</v>
      </c>
      <c r="H54" s="2" t="s">
        <v>9</v>
      </c>
      <c r="I54" s="2" t="s">
        <v>10</v>
      </c>
      <c r="J54" s="24">
        <v>117</v>
      </c>
      <c r="L54" t="s">
        <v>167</v>
      </c>
      <c r="M54" t="s">
        <v>525</v>
      </c>
      <c r="R54" s="2">
        <v>167</v>
      </c>
      <c r="S54" s="24">
        <f t="shared" si="4"/>
        <v>100.2</v>
      </c>
      <c r="T54" s="2" t="s">
        <v>1235</v>
      </c>
    </row>
    <row r="55" spans="1:20" x14ac:dyDescent="0.2">
      <c r="A55" s="1" t="s">
        <v>554</v>
      </c>
      <c r="B55" t="s">
        <v>43</v>
      </c>
      <c r="C55" s="2" t="s">
        <v>26</v>
      </c>
      <c r="D55" s="2" t="s">
        <v>24</v>
      </c>
      <c r="E55" s="2" t="s">
        <v>1254</v>
      </c>
      <c r="F55" s="6"/>
      <c r="G55" s="2" t="s">
        <v>1313</v>
      </c>
      <c r="H55" s="2" t="s">
        <v>9</v>
      </c>
      <c r="I55" s="2" t="s">
        <v>10</v>
      </c>
      <c r="J55" s="24">
        <v>972.59999999999991</v>
      </c>
      <c r="L55" t="s">
        <v>167</v>
      </c>
      <c r="M55" t="s">
        <v>525</v>
      </c>
      <c r="R55" s="2">
        <v>1593</v>
      </c>
      <c r="S55" s="24">
        <f t="shared" si="4"/>
        <v>955.8</v>
      </c>
      <c r="T55" s="2" t="s">
        <v>1235</v>
      </c>
    </row>
    <row r="56" spans="1:20" x14ac:dyDescent="0.2">
      <c r="A56" s="1" t="s">
        <v>555</v>
      </c>
      <c r="B56" t="s">
        <v>43</v>
      </c>
      <c r="C56" s="2" t="s">
        <v>26</v>
      </c>
      <c r="D56" s="2" t="s">
        <v>24</v>
      </c>
      <c r="E56" s="2" t="s">
        <v>1254</v>
      </c>
      <c r="F56" s="6"/>
      <c r="G56" s="2" t="s">
        <v>13</v>
      </c>
      <c r="H56" s="2" t="s">
        <v>9</v>
      </c>
      <c r="I56" s="2" t="s">
        <v>10</v>
      </c>
      <c r="J56" s="24">
        <v>1045.8</v>
      </c>
      <c r="L56" t="s">
        <v>167</v>
      </c>
      <c r="M56" t="s">
        <v>525</v>
      </c>
      <c r="R56" s="2">
        <v>1715</v>
      </c>
      <c r="S56" s="24">
        <f t="shared" si="4"/>
        <v>1029</v>
      </c>
      <c r="T56" s="2" t="s">
        <v>1235</v>
      </c>
    </row>
    <row r="57" spans="1:20" x14ac:dyDescent="0.2">
      <c r="A57" s="1" t="s">
        <v>556</v>
      </c>
      <c r="B57" t="s">
        <v>43</v>
      </c>
      <c r="C57" s="2" t="s">
        <v>26</v>
      </c>
      <c r="D57" s="2" t="s">
        <v>24</v>
      </c>
      <c r="E57" s="2" t="s">
        <v>1254</v>
      </c>
      <c r="F57" s="6"/>
      <c r="G57" s="2" t="s">
        <v>1314</v>
      </c>
      <c r="H57" s="2" t="s">
        <v>9</v>
      </c>
      <c r="I57" s="2" t="s">
        <v>10</v>
      </c>
      <c r="J57" s="24">
        <v>1002.5999999999999</v>
      </c>
      <c r="L57" t="s">
        <v>167</v>
      </c>
      <c r="M57" t="s">
        <v>525</v>
      </c>
      <c r="R57" s="2">
        <v>1643</v>
      </c>
      <c r="S57" s="24">
        <f t="shared" si="4"/>
        <v>985.8</v>
      </c>
      <c r="T57" s="2" t="s">
        <v>1235</v>
      </c>
    </row>
    <row r="58" spans="1:20" x14ac:dyDescent="0.2">
      <c r="A58" s="1" t="s">
        <v>557</v>
      </c>
      <c r="B58" t="s">
        <v>43</v>
      </c>
      <c r="C58" s="2" t="s">
        <v>26</v>
      </c>
      <c r="D58" s="2" t="s">
        <v>24</v>
      </c>
      <c r="E58" s="2" t="s">
        <v>1254</v>
      </c>
      <c r="F58" s="6"/>
      <c r="G58" s="2" t="s">
        <v>14</v>
      </c>
      <c r="H58" s="2" t="s">
        <v>9</v>
      </c>
      <c r="I58" s="2" t="s">
        <v>10</v>
      </c>
      <c r="J58" s="24">
        <v>138</v>
      </c>
      <c r="L58" t="s">
        <v>167</v>
      </c>
      <c r="M58" t="s">
        <v>525</v>
      </c>
      <c r="R58" s="2">
        <v>202</v>
      </c>
      <c r="S58" s="24">
        <f t="shared" si="4"/>
        <v>121.19999999999999</v>
      </c>
      <c r="T58" s="2" t="s">
        <v>1235</v>
      </c>
    </row>
    <row r="59" spans="1:20" x14ac:dyDescent="0.2">
      <c r="A59" s="1" t="s">
        <v>558</v>
      </c>
      <c r="B59" t="s">
        <v>43</v>
      </c>
      <c r="C59" s="2" t="s">
        <v>26</v>
      </c>
      <c r="D59" s="2" t="s">
        <v>24</v>
      </c>
      <c r="E59" s="2" t="s">
        <v>1254</v>
      </c>
      <c r="F59" s="6"/>
      <c r="G59" s="2" t="s">
        <v>1300</v>
      </c>
      <c r="H59" s="2" t="s">
        <v>9</v>
      </c>
      <c r="I59" s="2" t="s">
        <v>10</v>
      </c>
      <c r="J59" s="24">
        <v>1281</v>
      </c>
      <c r="L59" t="s">
        <v>167</v>
      </c>
      <c r="M59" t="s">
        <v>525</v>
      </c>
      <c r="R59" s="2">
        <v>2107</v>
      </c>
      <c r="S59" s="24">
        <f t="shared" si="4"/>
        <v>1264.2</v>
      </c>
      <c r="T59" s="2" t="s">
        <v>1235</v>
      </c>
    </row>
    <row r="60" spans="1:20" x14ac:dyDescent="0.2">
      <c r="A60" s="1" t="s">
        <v>559</v>
      </c>
      <c r="B60" t="s">
        <v>43</v>
      </c>
      <c r="C60" s="2" t="s">
        <v>26</v>
      </c>
      <c r="D60" s="2" t="s">
        <v>168</v>
      </c>
      <c r="E60" s="2" t="s">
        <v>1255</v>
      </c>
      <c r="F60" s="6"/>
      <c r="G60" s="2" t="s">
        <v>12</v>
      </c>
      <c r="H60" s="2" t="s">
        <v>9</v>
      </c>
      <c r="I60" s="2" t="s">
        <v>10</v>
      </c>
      <c r="J60" s="24">
        <v>1038</v>
      </c>
      <c r="K60" s="5" t="s">
        <v>22</v>
      </c>
      <c r="L60" t="s">
        <v>167</v>
      </c>
      <c r="M60" t="s">
        <v>525</v>
      </c>
      <c r="R60" s="2">
        <v>1702</v>
      </c>
      <c r="S60" s="24">
        <f t="shared" si="4"/>
        <v>1021.1999999999999</v>
      </c>
      <c r="T60" s="2" t="s">
        <v>1236</v>
      </c>
    </row>
    <row r="61" spans="1:20" x14ac:dyDescent="0.2">
      <c r="A61" s="1" t="s">
        <v>560</v>
      </c>
      <c r="B61" t="s">
        <v>43</v>
      </c>
      <c r="C61" s="2" t="s">
        <v>26</v>
      </c>
      <c r="D61" s="2" t="s">
        <v>168</v>
      </c>
      <c r="E61" s="2" t="s">
        <v>1255</v>
      </c>
      <c r="F61" s="6"/>
      <c r="G61" s="2" t="s">
        <v>1313</v>
      </c>
      <c r="H61" s="2" t="s">
        <v>9</v>
      </c>
      <c r="I61" s="2" t="s">
        <v>10</v>
      </c>
      <c r="J61" s="24">
        <v>114</v>
      </c>
      <c r="K61" s="5" t="s">
        <v>22</v>
      </c>
      <c r="L61" t="s">
        <v>167</v>
      </c>
      <c r="M61" t="s">
        <v>525</v>
      </c>
      <c r="R61" s="2">
        <v>162</v>
      </c>
      <c r="S61" s="24">
        <f t="shared" si="4"/>
        <v>97.2</v>
      </c>
      <c r="T61" s="2" t="s">
        <v>1236</v>
      </c>
    </row>
    <row r="62" spans="1:20" x14ac:dyDescent="0.2">
      <c r="A62" s="1" t="s">
        <v>561</v>
      </c>
      <c r="B62" t="s">
        <v>43</v>
      </c>
      <c r="C62" s="2" t="s">
        <v>26</v>
      </c>
      <c r="D62" s="2" t="s">
        <v>168</v>
      </c>
      <c r="E62" s="2" t="s">
        <v>1255</v>
      </c>
      <c r="F62" s="6"/>
      <c r="G62" s="2" t="s">
        <v>13</v>
      </c>
      <c r="H62" s="2" t="s">
        <v>9</v>
      </c>
      <c r="I62" s="2" t="s">
        <v>10</v>
      </c>
      <c r="J62" s="24">
        <v>1067.3999999999999</v>
      </c>
      <c r="K62" s="5" t="s">
        <v>22</v>
      </c>
      <c r="L62" t="s">
        <v>167</v>
      </c>
      <c r="M62" t="s">
        <v>525</v>
      </c>
      <c r="R62" s="2">
        <v>1751</v>
      </c>
      <c r="S62" s="24">
        <f t="shared" si="4"/>
        <v>1050.5999999999999</v>
      </c>
      <c r="T62" s="2" t="s">
        <v>1236</v>
      </c>
    </row>
    <row r="63" spans="1:20" x14ac:dyDescent="0.2">
      <c r="A63" s="1" t="s">
        <v>562</v>
      </c>
      <c r="B63" t="s">
        <v>43</v>
      </c>
      <c r="C63" s="2" t="s">
        <v>26</v>
      </c>
      <c r="D63" s="2" t="s">
        <v>168</v>
      </c>
      <c r="E63" s="2" t="s">
        <v>1255</v>
      </c>
      <c r="F63" s="6"/>
      <c r="G63" s="2" t="s">
        <v>1314</v>
      </c>
      <c r="H63" s="2" t="s">
        <v>9</v>
      </c>
      <c r="I63" s="2" t="s">
        <v>10</v>
      </c>
      <c r="J63" s="24">
        <v>1020.5999999999999</v>
      </c>
      <c r="K63" s="5" t="s">
        <v>22</v>
      </c>
      <c r="L63" t="s">
        <v>167</v>
      </c>
      <c r="M63" t="s">
        <v>525</v>
      </c>
      <c r="R63" s="2">
        <v>1673</v>
      </c>
      <c r="S63" s="24">
        <f t="shared" si="4"/>
        <v>1003.8</v>
      </c>
      <c r="T63" s="2" t="s">
        <v>1236</v>
      </c>
    </row>
    <row r="64" spans="1:20" x14ac:dyDescent="0.2">
      <c r="A64" s="1" t="s">
        <v>563</v>
      </c>
      <c r="B64" t="s">
        <v>43</v>
      </c>
      <c r="C64" s="2" t="s">
        <v>26</v>
      </c>
      <c r="D64" s="2" t="s">
        <v>168</v>
      </c>
      <c r="E64" s="2" t="s">
        <v>1255</v>
      </c>
      <c r="F64" s="6"/>
      <c r="G64" s="2" t="s">
        <v>14</v>
      </c>
      <c r="H64" s="2" t="s">
        <v>9</v>
      </c>
      <c r="I64" s="2" t="s">
        <v>10</v>
      </c>
      <c r="J64" s="24">
        <v>150</v>
      </c>
      <c r="K64" s="5" t="s">
        <v>22</v>
      </c>
      <c r="L64" t="s">
        <v>167</v>
      </c>
      <c r="M64" t="s">
        <v>525</v>
      </c>
      <c r="R64" s="2">
        <v>222</v>
      </c>
      <c r="S64" s="24">
        <f t="shared" si="4"/>
        <v>133.19999999999999</v>
      </c>
      <c r="T64" s="2" t="s">
        <v>1236</v>
      </c>
    </row>
    <row r="65" spans="1:20" x14ac:dyDescent="0.2">
      <c r="A65" s="1" t="s">
        <v>564</v>
      </c>
      <c r="B65" t="s">
        <v>43</v>
      </c>
      <c r="C65" s="2" t="s">
        <v>26</v>
      </c>
      <c r="D65" s="2" t="s">
        <v>168</v>
      </c>
      <c r="E65" s="2" t="s">
        <v>1255</v>
      </c>
      <c r="F65" s="6"/>
      <c r="G65" s="2" t="s">
        <v>1300</v>
      </c>
      <c r="H65" s="2" t="s">
        <v>9</v>
      </c>
      <c r="I65" s="2" t="s">
        <v>10</v>
      </c>
      <c r="J65" s="24">
        <v>1416</v>
      </c>
      <c r="K65" s="5" t="s">
        <v>22</v>
      </c>
      <c r="L65" t="s">
        <v>167</v>
      </c>
      <c r="M65" t="s">
        <v>525</v>
      </c>
      <c r="R65" s="2">
        <v>2332</v>
      </c>
      <c r="S65" s="24">
        <f t="shared" si="4"/>
        <v>1399.2</v>
      </c>
      <c r="T65" s="2" t="s">
        <v>1236</v>
      </c>
    </row>
    <row r="66" spans="1:20" x14ac:dyDescent="0.2">
      <c r="A66" s="1" t="s">
        <v>565</v>
      </c>
      <c r="B66" t="s">
        <v>43</v>
      </c>
      <c r="C66" s="2" t="s">
        <v>26</v>
      </c>
      <c r="D66" s="2" t="s">
        <v>168</v>
      </c>
      <c r="E66" s="2" t="s">
        <v>1260</v>
      </c>
      <c r="F66" s="6"/>
      <c r="G66" s="2" t="s">
        <v>12</v>
      </c>
      <c r="H66" s="2" t="s">
        <v>9</v>
      </c>
      <c r="I66" s="2" t="s">
        <v>10</v>
      </c>
      <c r="J66" s="24">
        <v>1434</v>
      </c>
      <c r="K66" s="5" t="s">
        <v>22</v>
      </c>
      <c r="L66" t="s">
        <v>167</v>
      </c>
      <c r="M66" t="s">
        <v>525</v>
      </c>
      <c r="R66" s="2">
        <v>2362</v>
      </c>
      <c r="S66" s="24">
        <f t="shared" si="4"/>
        <v>1417.2</v>
      </c>
      <c r="T66" s="2" t="s">
        <v>1237</v>
      </c>
    </row>
    <row r="67" spans="1:20" x14ac:dyDescent="0.2">
      <c r="A67" s="1" t="s">
        <v>566</v>
      </c>
      <c r="B67" t="s">
        <v>43</v>
      </c>
      <c r="C67" s="2" t="s">
        <v>26</v>
      </c>
      <c r="D67" s="2" t="s">
        <v>168</v>
      </c>
      <c r="E67" s="2" t="s">
        <v>1260</v>
      </c>
      <c r="F67" s="6"/>
      <c r="G67" s="2" t="s">
        <v>1313</v>
      </c>
      <c r="H67" s="2" t="s">
        <v>9</v>
      </c>
      <c r="I67" s="2" t="s">
        <v>10</v>
      </c>
      <c r="J67" s="24">
        <v>1434</v>
      </c>
      <c r="K67" s="5" t="s">
        <v>22</v>
      </c>
      <c r="L67" t="s">
        <v>167</v>
      </c>
      <c r="M67" t="s">
        <v>525</v>
      </c>
      <c r="R67" s="2">
        <v>2362</v>
      </c>
      <c r="S67" s="24">
        <f t="shared" si="4"/>
        <v>1417.2</v>
      </c>
      <c r="T67" s="2" t="s">
        <v>1237</v>
      </c>
    </row>
    <row r="68" spans="1:20" x14ac:dyDescent="0.2">
      <c r="A68" s="1" t="s">
        <v>567</v>
      </c>
      <c r="B68" t="s">
        <v>43</v>
      </c>
      <c r="C68" s="2" t="s">
        <v>26</v>
      </c>
      <c r="D68" s="2" t="s">
        <v>168</v>
      </c>
      <c r="E68" s="2" t="s">
        <v>1260</v>
      </c>
      <c r="F68" s="6"/>
      <c r="G68" s="2" t="s">
        <v>13</v>
      </c>
      <c r="H68" s="2" t="s">
        <v>9</v>
      </c>
      <c r="I68" s="2" t="s">
        <v>10</v>
      </c>
      <c r="J68" s="24">
        <v>1484.3999999999999</v>
      </c>
      <c r="K68" s="5" t="s">
        <v>22</v>
      </c>
      <c r="L68" t="s">
        <v>167</v>
      </c>
      <c r="M68" t="s">
        <v>525</v>
      </c>
      <c r="R68" s="2">
        <v>2446</v>
      </c>
      <c r="S68" s="24">
        <f t="shared" si="4"/>
        <v>1467.6</v>
      </c>
      <c r="T68" s="2" t="s">
        <v>1237</v>
      </c>
    </row>
    <row r="69" spans="1:20" x14ac:dyDescent="0.2">
      <c r="A69" s="1" t="s">
        <v>568</v>
      </c>
      <c r="B69" t="s">
        <v>43</v>
      </c>
      <c r="C69" s="2" t="s">
        <v>26</v>
      </c>
      <c r="D69" s="2" t="s">
        <v>168</v>
      </c>
      <c r="E69" s="2" t="s">
        <v>1260</v>
      </c>
      <c r="F69" s="6"/>
      <c r="G69" s="2" t="s">
        <v>1314</v>
      </c>
      <c r="H69" s="2" t="s">
        <v>9</v>
      </c>
      <c r="I69" s="2" t="s">
        <v>10</v>
      </c>
      <c r="J69" s="24">
        <v>1484.3999999999999</v>
      </c>
      <c r="K69" s="5" t="s">
        <v>22</v>
      </c>
      <c r="L69" t="s">
        <v>167</v>
      </c>
      <c r="M69" t="s">
        <v>525</v>
      </c>
      <c r="R69" s="2">
        <v>2446</v>
      </c>
      <c r="S69" s="24">
        <f t="shared" si="4"/>
        <v>1467.6</v>
      </c>
      <c r="T69" s="2" t="s">
        <v>1237</v>
      </c>
    </row>
    <row r="70" spans="1:20" x14ac:dyDescent="0.2">
      <c r="A70" s="1" t="s">
        <v>569</v>
      </c>
      <c r="B70" t="s">
        <v>43</v>
      </c>
      <c r="C70" s="2" t="s">
        <v>26</v>
      </c>
      <c r="D70" s="2" t="s">
        <v>168</v>
      </c>
      <c r="E70" s="2" t="s">
        <v>1260</v>
      </c>
      <c r="F70" s="6"/>
      <c r="G70" s="2" t="s">
        <v>14</v>
      </c>
      <c r="H70" s="2" t="s">
        <v>9</v>
      </c>
      <c r="I70" s="2" t="s">
        <v>10</v>
      </c>
      <c r="J70" s="24">
        <v>153.6</v>
      </c>
      <c r="K70" s="5" t="s">
        <v>22</v>
      </c>
      <c r="L70" t="s">
        <v>167</v>
      </c>
      <c r="M70" t="s">
        <v>525</v>
      </c>
      <c r="R70" s="2">
        <v>228</v>
      </c>
      <c r="S70" s="24">
        <f t="shared" si="4"/>
        <v>136.79999999999998</v>
      </c>
      <c r="T70" s="2" t="s">
        <v>1237</v>
      </c>
    </row>
    <row r="71" spans="1:20" x14ac:dyDescent="0.2">
      <c r="A71" s="1" t="s">
        <v>570</v>
      </c>
      <c r="B71" t="s">
        <v>43</v>
      </c>
      <c r="C71" s="2" t="s">
        <v>26</v>
      </c>
      <c r="D71" s="2" t="s">
        <v>168</v>
      </c>
      <c r="E71" s="2" t="s">
        <v>1260</v>
      </c>
      <c r="F71" s="6"/>
      <c r="G71" s="2" t="s">
        <v>1300</v>
      </c>
      <c r="H71" s="2" t="s">
        <v>9</v>
      </c>
      <c r="I71" s="2" t="s">
        <v>10</v>
      </c>
      <c r="J71" s="24">
        <v>1581</v>
      </c>
      <c r="K71" s="5" t="s">
        <v>22</v>
      </c>
      <c r="L71" t="s">
        <v>167</v>
      </c>
      <c r="M71" t="s">
        <v>525</v>
      </c>
      <c r="R71" s="2">
        <v>2607</v>
      </c>
      <c r="S71" s="24">
        <f t="shared" si="4"/>
        <v>1564.2</v>
      </c>
      <c r="T71" s="2" t="s">
        <v>1237</v>
      </c>
    </row>
    <row r="72" spans="1:20" x14ac:dyDescent="0.2">
      <c r="A72" s="1" t="s">
        <v>571</v>
      </c>
      <c r="B72" t="s">
        <v>43</v>
      </c>
      <c r="C72" s="2" t="s">
        <v>26</v>
      </c>
      <c r="D72" s="2" t="s">
        <v>169</v>
      </c>
      <c r="E72" s="2" t="s">
        <v>1257</v>
      </c>
      <c r="F72" s="6"/>
      <c r="G72" s="2" t="s">
        <v>12</v>
      </c>
      <c r="H72" s="2" t="s">
        <v>9</v>
      </c>
      <c r="I72" s="2" t="s">
        <v>10</v>
      </c>
      <c r="J72" s="24">
        <v>121.19999999999999</v>
      </c>
      <c r="K72" s="5" t="s">
        <v>22</v>
      </c>
      <c r="L72" t="s">
        <v>167</v>
      </c>
      <c r="M72" t="s">
        <v>525</v>
      </c>
      <c r="R72" s="2">
        <v>174</v>
      </c>
      <c r="S72" s="24">
        <f t="shared" si="4"/>
        <v>104.39999999999999</v>
      </c>
      <c r="T72" s="2" t="s">
        <v>1236</v>
      </c>
    </row>
    <row r="73" spans="1:20" x14ac:dyDescent="0.2">
      <c r="A73" s="1" t="s">
        <v>572</v>
      </c>
      <c r="B73" t="s">
        <v>43</v>
      </c>
      <c r="C73" s="2" t="s">
        <v>26</v>
      </c>
      <c r="D73" s="2" t="s">
        <v>169</v>
      </c>
      <c r="E73" s="2" t="s">
        <v>1257</v>
      </c>
      <c r="F73" s="6"/>
      <c r="G73" s="2" t="s">
        <v>1313</v>
      </c>
      <c r="H73" s="2" t="s">
        <v>9</v>
      </c>
      <c r="I73" s="2" t="s">
        <v>10</v>
      </c>
      <c r="J73" s="24">
        <v>1024.2</v>
      </c>
      <c r="K73" s="5" t="s">
        <v>22</v>
      </c>
      <c r="L73" t="s">
        <v>167</v>
      </c>
      <c r="M73" t="s">
        <v>525</v>
      </c>
      <c r="R73" s="2">
        <v>1679</v>
      </c>
      <c r="S73" s="24">
        <f t="shared" si="4"/>
        <v>1007.4</v>
      </c>
      <c r="T73" s="2" t="s">
        <v>1236</v>
      </c>
    </row>
    <row r="74" spans="1:20" x14ac:dyDescent="0.2">
      <c r="A74" s="1" t="s">
        <v>573</v>
      </c>
      <c r="B74" t="s">
        <v>43</v>
      </c>
      <c r="C74" s="2" t="s">
        <v>26</v>
      </c>
      <c r="D74" s="2" t="s">
        <v>169</v>
      </c>
      <c r="E74" s="2" t="s">
        <v>1257</v>
      </c>
      <c r="F74" s="6"/>
      <c r="G74" s="2" t="s">
        <v>13</v>
      </c>
      <c r="H74" s="2" t="s">
        <v>9</v>
      </c>
      <c r="I74" s="2" t="s">
        <v>10</v>
      </c>
      <c r="J74" s="24">
        <v>1093.1999999999998</v>
      </c>
      <c r="K74" s="5" t="s">
        <v>22</v>
      </c>
      <c r="L74" t="s">
        <v>167</v>
      </c>
      <c r="M74" t="s">
        <v>525</v>
      </c>
      <c r="R74" s="2">
        <v>1794</v>
      </c>
      <c r="S74" s="24">
        <f t="shared" si="4"/>
        <v>1076.3999999999999</v>
      </c>
      <c r="T74" s="2" t="s">
        <v>1236</v>
      </c>
    </row>
    <row r="75" spans="1:20" x14ac:dyDescent="0.2">
      <c r="A75" s="1" t="s">
        <v>574</v>
      </c>
      <c r="B75" t="s">
        <v>43</v>
      </c>
      <c r="C75" s="2" t="s">
        <v>26</v>
      </c>
      <c r="D75" s="2" t="s">
        <v>169</v>
      </c>
      <c r="E75" s="2" t="s">
        <v>1257</v>
      </c>
      <c r="F75" s="6"/>
      <c r="G75" s="2" t="s">
        <v>1314</v>
      </c>
      <c r="H75" s="2" t="s">
        <v>9</v>
      </c>
      <c r="I75" s="2" t="s">
        <v>10</v>
      </c>
      <c r="J75" s="24">
        <v>1055.3999999999999</v>
      </c>
      <c r="K75" s="5" t="s">
        <v>22</v>
      </c>
      <c r="L75" t="s">
        <v>167</v>
      </c>
      <c r="M75" t="s">
        <v>525</v>
      </c>
      <c r="R75" s="2">
        <v>1731</v>
      </c>
      <c r="S75" s="24">
        <f t="shared" si="4"/>
        <v>1038.5999999999999</v>
      </c>
      <c r="T75" s="2" t="s">
        <v>1236</v>
      </c>
    </row>
    <row r="76" spans="1:20" x14ac:dyDescent="0.2">
      <c r="A76" s="1" t="s">
        <v>575</v>
      </c>
      <c r="B76" t="s">
        <v>43</v>
      </c>
      <c r="C76" s="2" t="s">
        <v>26</v>
      </c>
      <c r="D76" s="2" t="s">
        <v>169</v>
      </c>
      <c r="E76" s="2" t="s">
        <v>1257</v>
      </c>
      <c r="F76" s="6"/>
      <c r="G76" s="2" t="s">
        <v>14</v>
      </c>
      <c r="H76" s="2" t="s">
        <v>9</v>
      </c>
      <c r="I76" s="2" t="s">
        <v>10</v>
      </c>
      <c r="J76" s="24">
        <v>150</v>
      </c>
      <c r="K76" s="5" t="s">
        <v>22</v>
      </c>
      <c r="L76" t="s">
        <v>167</v>
      </c>
      <c r="M76" t="s">
        <v>525</v>
      </c>
      <c r="R76" s="2">
        <v>222</v>
      </c>
      <c r="S76" s="24">
        <f t="shared" si="4"/>
        <v>133.19999999999999</v>
      </c>
      <c r="T76" s="2" t="s">
        <v>1236</v>
      </c>
    </row>
    <row r="77" spans="1:20" x14ac:dyDescent="0.2">
      <c r="A77" s="1" t="s">
        <v>576</v>
      </c>
      <c r="B77" t="s">
        <v>43</v>
      </c>
      <c r="C77" s="2" t="s">
        <v>26</v>
      </c>
      <c r="D77" s="2" t="s">
        <v>169</v>
      </c>
      <c r="E77" s="2" t="s">
        <v>1257</v>
      </c>
      <c r="F77" s="6"/>
      <c r="G77" s="2" t="s">
        <v>1300</v>
      </c>
      <c r="H77" s="2" t="s">
        <v>9</v>
      </c>
      <c r="I77" s="2" t="s">
        <v>10</v>
      </c>
      <c r="J77" s="24">
        <v>1416.6</v>
      </c>
      <c r="K77" s="5" t="s">
        <v>22</v>
      </c>
      <c r="L77" t="s">
        <v>167</v>
      </c>
      <c r="M77" t="s">
        <v>525</v>
      </c>
      <c r="R77" s="2">
        <v>2333</v>
      </c>
      <c r="S77" s="24">
        <f t="shared" si="4"/>
        <v>1399.8</v>
      </c>
      <c r="T77" s="2" t="s">
        <v>1236</v>
      </c>
    </row>
    <row r="78" spans="1:20" x14ac:dyDescent="0.2">
      <c r="A78" s="1" t="s">
        <v>577</v>
      </c>
      <c r="B78" t="s">
        <v>43</v>
      </c>
      <c r="C78" s="2" t="s">
        <v>26</v>
      </c>
      <c r="D78" s="2" t="s">
        <v>169</v>
      </c>
      <c r="E78" s="2" t="s">
        <v>1260</v>
      </c>
      <c r="F78" s="6"/>
      <c r="G78" s="2" t="s">
        <v>12</v>
      </c>
      <c r="H78" s="2" t="s">
        <v>9</v>
      </c>
      <c r="I78" s="2" t="s">
        <v>10</v>
      </c>
      <c r="J78" s="24">
        <v>1434</v>
      </c>
      <c r="K78" s="5" t="s">
        <v>22</v>
      </c>
      <c r="L78" t="s">
        <v>167</v>
      </c>
      <c r="M78" t="s">
        <v>525</v>
      </c>
      <c r="N78" s="15" t="s">
        <v>668</v>
      </c>
      <c r="R78" s="2">
        <v>2362</v>
      </c>
      <c r="S78" s="24">
        <f t="shared" si="4"/>
        <v>1417.2</v>
      </c>
      <c r="T78" s="2" t="s">
        <v>1237</v>
      </c>
    </row>
    <row r="79" spans="1:20" x14ac:dyDescent="0.2">
      <c r="A79" s="1" t="s">
        <v>578</v>
      </c>
      <c r="B79" t="s">
        <v>43</v>
      </c>
      <c r="C79" s="2" t="s">
        <v>26</v>
      </c>
      <c r="D79" s="2" t="s">
        <v>169</v>
      </c>
      <c r="E79" s="2" t="s">
        <v>1260</v>
      </c>
      <c r="F79" s="6"/>
      <c r="G79" s="2" t="s">
        <v>1313</v>
      </c>
      <c r="H79" s="2" t="s">
        <v>9</v>
      </c>
      <c r="I79" s="2" t="s">
        <v>10</v>
      </c>
      <c r="J79" s="24">
        <v>1434</v>
      </c>
      <c r="K79" s="5" t="s">
        <v>22</v>
      </c>
      <c r="L79" t="s">
        <v>167</v>
      </c>
      <c r="M79" t="s">
        <v>525</v>
      </c>
      <c r="N79" s="15" t="s">
        <v>668</v>
      </c>
      <c r="R79" s="2">
        <v>2362</v>
      </c>
      <c r="S79" s="24">
        <f t="shared" si="4"/>
        <v>1417.2</v>
      </c>
      <c r="T79" s="2" t="s">
        <v>1237</v>
      </c>
    </row>
    <row r="80" spans="1:20" x14ac:dyDescent="0.2">
      <c r="A80" s="1" t="s">
        <v>579</v>
      </c>
      <c r="B80" t="s">
        <v>43</v>
      </c>
      <c r="C80" s="2" t="s">
        <v>26</v>
      </c>
      <c r="D80" s="2" t="s">
        <v>169</v>
      </c>
      <c r="E80" s="2" t="s">
        <v>1260</v>
      </c>
      <c r="F80" s="6"/>
      <c r="G80" s="2" t="s">
        <v>13</v>
      </c>
      <c r="H80" s="2" t="s">
        <v>9</v>
      </c>
      <c r="I80" s="2" t="s">
        <v>10</v>
      </c>
      <c r="J80" s="24">
        <v>1484.3999999999999</v>
      </c>
      <c r="K80" s="5" t="s">
        <v>22</v>
      </c>
      <c r="L80" t="s">
        <v>167</v>
      </c>
      <c r="M80" t="s">
        <v>525</v>
      </c>
      <c r="N80" s="15" t="s">
        <v>668</v>
      </c>
      <c r="R80" s="2">
        <v>2446</v>
      </c>
      <c r="S80" s="24">
        <f t="shared" si="4"/>
        <v>1467.6</v>
      </c>
      <c r="T80" s="2" t="s">
        <v>1237</v>
      </c>
    </row>
    <row r="81" spans="1:20" x14ac:dyDescent="0.2">
      <c r="A81" s="1" t="s">
        <v>580</v>
      </c>
      <c r="B81" t="s">
        <v>43</v>
      </c>
      <c r="C81" s="2" t="s">
        <v>26</v>
      </c>
      <c r="D81" s="2" t="s">
        <v>169</v>
      </c>
      <c r="E81" s="2" t="s">
        <v>1260</v>
      </c>
      <c r="F81" s="6"/>
      <c r="G81" s="2" t="s">
        <v>1314</v>
      </c>
      <c r="H81" s="2" t="s">
        <v>9</v>
      </c>
      <c r="I81" s="2" t="s">
        <v>10</v>
      </c>
      <c r="J81" s="24">
        <v>1484.3999999999999</v>
      </c>
      <c r="K81" s="5" t="s">
        <v>22</v>
      </c>
      <c r="L81" t="s">
        <v>167</v>
      </c>
      <c r="M81" t="s">
        <v>525</v>
      </c>
      <c r="N81" s="15" t="s">
        <v>668</v>
      </c>
      <c r="R81" s="2">
        <v>2446</v>
      </c>
      <c r="S81" s="24">
        <f t="shared" si="4"/>
        <v>1467.6</v>
      </c>
      <c r="T81" s="2" t="s">
        <v>1237</v>
      </c>
    </row>
    <row r="82" spans="1:20" x14ac:dyDescent="0.2">
      <c r="A82" s="1" t="s">
        <v>581</v>
      </c>
      <c r="B82" t="s">
        <v>43</v>
      </c>
      <c r="C82" s="2" t="s">
        <v>26</v>
      </c>
      <c r="D82" s="2" t="s">
        <v>169</v>
      </c>
      <c r="E82" s="2" t="s">
        <v>1260</v>
      </c>
      <c r="F82" s="6"/>
      <c r="G82" s="2" t="s">
        <v>14</v>
      </c>
      <c r="H82" s="2" t="s">
        <v>9</v>
      </c>
      <c r="I82" s="2" t="s">
        <v>10</v>
      </c>
      <c r="J82" s="24">
        <v>165</v>
      </c>
      <c r="K82" s="5" t="s">
        <v>22</v>
      </c>
      <c r="L82" t="s">
        <v>167</v>
      </c>
      <c r="M82" t="s">
        <v>525</v>
      </c>
      <c r="N82" s="15" t="s">
        <v>668</v>
      </c>
      <c r="R82" s="2">
        <v>247</v>
      </c>
      <c r="S82" s="24">
        <f t="shared" si="4"/>
        <v>148.19999999999999</v>
      </c>
      <c r="T82" s="2" t="s">
        <v>1237</v>
      </c>
    </row>
    <row r="83" spans="1:20" x14ac:dyDescent="0.2">
      <c r="A83" s="1" t="s">
        <v>582</v>
      </c>
      <c r="B83" t="s">
        <v>43</v>
      </c>
      <c r="C83" s="2" t="s">
        <v>26</v>
      </c>
      <c r="D83" s="2" t="s">
        <v>169</v>
      </c>
      <c r="E83" s="2" t="s">
        <v>1260</v>
      </c>
      <c r="F83" s="6"/>
      <c r="G83" s="2" t="s">
        <v>1300</v>
      </c>
      <c r="H83" s="2" t="s">
        <v>9</v>
      </c>
      <c r="I83" s="2" t="s">
        <v>10</v>
      </c>
      <c r="J83" s="24">
        <v>1581</v>
      </c>
      <c r="K83" s="5" t="s">
        <v>22</v>
      </c>
      <c r="L83" t="s">
        <v>167</v>
      </c>
      <c r="M83" t="s">
        <v>525</v>
      </c>
      <c r="N83" s="15" t="s">
        <v>668</v>
      </c>
      <c r="R83" s="2">
        <v>2607</v>
      </c>
      <c r="S83" s="24">
        <f t="shared" si="4"/>
        <v>1564.2</v>
      </c>
      <c r="T83" s="2" t="s">
        <v>1237</v>
      </c>
    </row>
    <row r="84" spans="1:20" x14ac:dyDescent="0.2">
      <c r="A84" s="1" t="s">
        <v>583</v>
      </c>
      <c r="B84" t="s">
        <v>43</v>
      </c>
      <c r="C84" s="2" t="s">
        <v>26</v>
      </c>
      <c r="D84" s="2" t="s">
        <v>170</v>
      </c>
      <c r="E84" s="2" t="s">
        <v>1259</v>
      </c>
      <c r="F84" s="6"/>
      <c r="G84" s="2" t="s">
        <v>12</v>
      </c>
      <c r="H84" s="2" t="s">
        <v>9</v>
      </c>
      <c r="I84" s="2" t="s">
        <v>10</v>
      </c>
      <c r="J84" s="24">
        <v>1107</v>
      </c>
      <c r="K84" s="5" t="s">
        <v>22</v>
      </c>
      <c r="L84" t="s">
        <v>167</v>
      </c>
      <c r="M84" t="s">
        <v>525</v>
      </c>
      <c r="R84" s="2">
        <v>1817</v>
      </c>
      <c r="S84" s="24">
        <f t="shared" si="4"/>
        <v>1090.2</v>
      </c>
      <c r="T84" s="2" t="s">
        <v>1236</v>
      </c>
    </row>
    <row r="85" spans="1:20" x14ac:dyDescent="0.2">
      <c r="A85" s="1" t="s">
        <v>584</v>
      </c>
      <c r="B85" t="s">
        <v>43</v>
      </c>
      <c r="C85" s="2" t="s">
        <v>26</v>
      </c>
      <c r="D85" s="2" t="s">
        <v>170</v>
      </c>
      <c r="E85" s="2" t="s">
        <v>1259</v>
      </c>
      <c r="F85" s="6"/>
      <c r="G85" s="2" t="s">
        <v>1313</v>
      </c>
      <c r="H85" s="2" t="s">
        <v>9</v>
      </c>
      <c r="I85" s="2" t="s">
        <v>10</v>
      </c>
      <c r="J85" s="24">
        <v>1063.8</v>
      </c>
      <c r="K85" s="5" t="s">
        <v>22</v>
      </c>
      <c r="L85" t="s">
        <v>167</v>
      </c>
      <c r="M85" t="s">
        <v>525</v>
      </c>
      <c r="R85" s="2">
        <v>1745</v>
      </c>
      <c r="S85" s="24">
        <f t="shared" si="4"/>
        <v>1047</v>
      </c>
      <c r="T85" s="2" t="s">
        <v>1236</v>
      </c>
    </row>
    <row r="86" spans="1:20" x14ac:dyDescent="0.2">
      <c r="A86" s="1" t="s">
        <v>585</v>
      </c>
      <c r="B86" t="s">
        <v>43</v>
      </c>
      <c r="C86" s="2" t="s">
        <v>26</v>
      </c>
      <c r="D86" s="2" t="s">
        <v>170</v>
      </c>
      <c r="E86" s="2" t="s">
        <v>1259</v>
      </c>
      <c r="F86" s="6"/>
      <c r="G86" s="2" t="s">
        <v>13</v>
      </c>
      <c r="H86" s="2" t="s">
        <v>9</v>
      </c>
      <c r="I86" s="2" t="s">
        <v>10</v>
      </c>
      <c r="J86" s="24">
        <v>1138.1999999999998</v>
      </c>
      <c r="K86" s="5" t="s">
        <v>22</v>
      </c>
      <c r="L86" t="s">
        <v>167</v>
      </c>
      <c r="M86" t="s">
        <v>525</v>
      </c>
      <c r="R86" s="2">
        <v>1869</v>
      </c>
      <c r="S86" s="24">
        <f t="shared" si="4"/>
        <v>1121.3999999999999</v>
      </c>
      <c r="T86" s="2" t="s">
        <v>1236</v>
      </c>
    </row>
    <row r="87" spans="1:20" x14ac:dyDescent="0.2">
      <c r="A87" s="1" t="s">
        <v>586</v>
      </c>
      <c r="B87" t="s">
        <v>43</v>
      </c>
      <c r="C87" s="2" t="s">
        <v>26</v>
      </c>
      <c r="D87" s="2" t="s">
        <v>170</v>
      </c>
      <c r="E87" s="2" t="s">
        <v>1259</v>
      </c>
      <c r="F87" s="6"/>
      <c r="G87" s="2" t="s">
        <v>1314</v>
      </c>
      <c r="H87" s="2" t="s">
        <v>9</v>
      </c>
      <c r="I87" s="2" t="s">
        <v>10</v>
      </c>
      <c r="J87" s="24">
        <v>1099.8</v>
      </c>
      <c r="K87" s="5" t="s">
        <v>22</v>
      </c>
      <c r="L87" t="s">
        <v>167</v>
      </c>
      <c r="M87" t="s">
        <v>525</v>
      </c>
      <c r="R87" s="2">
        <v>1805</v>
      </c>
      <c r="S87" s="24">
        <f t="shared" si="4"/>
        <v>1083</v>
      </c>
      <c r="T87" s="2" t="s">
        <v>1236</v>
      </c>
    </row>
    <row r="88" spans="1:20" x14ac:dyDescent="0.2">
      <c r="A88" s="1" t="s">
        <v>587</v>
      </c>
      <c r="B88" t="s">
        <v>43</v>
      </c>
      <c r="C88" s="2" t="s">
        <v>26</v>
      </c>
      <c r="D88" s="2" t="s">
        <v>170</v>
      </c>
      <c r="E88" s="2" t="s">
        <v>1259</v>
      </c>
      <c r="F88" s="6"/>
      <c r="G88" s="2" t="s">
        <v>14</v>
      </c>
      <c r="H88" s="2" t="s">
        <v>9</v>
      </c>
      <c r="I88" s="2" t="s">
        <v>10</v>
      </c>
      <c r="J88" s="24">
        <v>150</v>
      </c>
      <c r="K88" s="5" t="s">
        <v>22</v>
      </c>
      <c r="L88" t="s">
        <v>167</v>
      </c>
      <c r="M88" t="s">
        <v>525</v>
      </c>
      <c r="R88" s="2">
        <v>222</v>
      </c>
      <c r="S88" s="24">
        <f t="shared" si="4"/>
        <v>133.19999999999999</v>
      </c>
      <c r="T88" s="2" t="s">
        <v>1236</v>
      </c>
    </row>
    <row r="89" spans="1:20" x14ac:dyDescent="0.2">
      <c r="A89" s="1" t="s">
        <v>588</v>
      </c>
      <c r="B89" t="s">
        <v>43</v>
      </c>
      <c r="C89" s="2" t="s">
        <v>26</v>
      </c>
      <c r="D89" s="2" t="s">
        <v>170</v>
      </c>
      <c r="E89" s="2" t="s">
        <v>1259</v>
      </c>
      <c r="F89" s="6"/>
      <c r="G89" s="2" t="s">
        <v>1300</v>
      </c>
      <c r="H89" s="2" t="s">
        <v>9</v>
      </c>
      <c r="I89" s="2" t="s">
        <v>10</v>
      </c>
      <c r="J89" s="24">
        <v>1416</v>
      </c>
      <c r="K89" s="5" t="s">
        <v>22</v>
      </c>
      <c r="L89" t="s">
        <v>167</v>
      </c>
      <c r="M89" t="s">
        <v>525</v>
      </c>
      <c r="R89" s="2">
        <v>2332</v>
      </c>
      <c r="S89" s="24">
        <f t="shared" si="4"/>
        <v>1399.2</v>
      </c>
      <c r="T89" s="2" t="s">
        <v>1236</v>
      </c>
    </row>
    <row r="90" spans="1:20" x14ac:dyDescent="0.2">
      <c r="A90" s="1" t="s">
        <v>589</v>
      </c>
      <c r="B90" t="s">
        <v>43</v>
      </c>
      <c r="C90" s="2" t="s">
        <v>26</v>
      </c>
      <c r="D90" s="2" t="s">
        <v>170</v>
      </c>
      <c r="E90" s="2" t="s">
        <v>1260</v>
      </c>
      <c r="F90" s="6"/>
      <c r="G90" s="2" t="s">
        <v>12</v>
      </c>
      <c r="H90" s="2" t="s">
        <v>9</v>
      </c>
      <c r="I90" s="2" t="s">
        <v>10</v>
      </c>
      <c r="J90" s="24">
        <v>1434</v>
      </c>
      <c r="K90" s="5" t="s">
        <v>22</v>
      </c>
      <c r="L90" t="s">
        <v>167</v>
      </c>
      <c r="M90" t="s">
        <v>525</v>
      </c>
      <c r="N90" s="15" t="s">
        <v>668</v>
      </c>
      <c r="R90" s="2">
        <v>2362</v>
      </c>
      <c r="S90" s="24">
        <f t="shared" si="4"/>
        <v>1417.2</v>
      </c>
      <c r="T90" s="2" t="s">
        <v>1237</v>
      </c>
    </row>
    <row r="91" spans="1:20" x14ac:dyDescent="0.2">
      <c r="A91" s="1" t="s">
        <v>590</v>
      </c>
      <c r="B91" t="s">
        <v>43</v>
      </c>
      <c r="C91" s="2" t="s">
        <v>26</v>
      </c>
      <c r="D91" s="2" t="s">
        <v>170</v>
      </c>
      <c r="E91" s="2" t="s">
        <v>1260</v>
      </c>
      <c r="F91" s="6"/>
      <c r="G91" s="2" t="s">
        <v>1313</v>
      </c>
      <c r="H91" s="2" t="s">
        <v>9</v>
      </c>
      <c r="I91" s="2" t="s">
        <v>10</v>
      </c>
      <c r="J91" s="24">
        <v>1434</v>
      </c>
      <c r="K91" s="5" t="s">
        <v>22</v>
      </c>
      <c r="L91" t="s">
        <v>167</v>
      </c>
      <c r="M91" t="s">
        <v>525</v>
      </c>
      <c r="N91" s="15" t="s">
        <v>668</v>
      </c>
      <c r="R91" s="2">
        <v>2362</v>
      </c>
      <c r="S91" s="24">
        <f t="shared" si="4"/>
        <v>1417.2</v>
      </c>
      <c r="T91" s="2" t="s">
        <v>1237</v>
      </c>
    </row>
    <row r="92" spans="1:20" x14ac:dyDescent="0.2">
      <c r="A92" s="1" t="s">
        <v>591</v>
      </c>
      <c r="B92" t="s">
        <v>43</v>
      </c>
      <c r="C92" s="2" t="s">
        <v>26</v>
      </c>
      <c r="D92" s="2" t="s">
        <v>170</v>
      </c>
      <c r="E92" s="2" t="s">
        <v>1260</v>
      </c>
      <c r="F92" s="6"/>
      <c r="G92" s="2" t="s">
        <v>13</v>
      </c>
      <c r="H92" s="2" t="s">
        <v>9</v>
      </c>
      <c r="I92" s="2" t="s">
        <v>10</v>
      </c>
      <c r="J92" s="24">
        <v>1484.3999999999999</v>
      </c>
      <c r="K92" s="5" t="s">
        <v>22</v>
      </c>
      <c r="L92" t="s">
        <v>167</v>
      </c>
      <c r="M92" t="s">
        <v>525</v>
      </c>
      <c r="N92" s="15" t="s">
        <v>668</v>
      </c>
      <c r="R92" s="2">
        <v>2446</v>
      </c>
      <c r="S92" s="24">
        <f t="shared" si="4"/>
        <v>1467.6</v>
      </c>
      <c r="T92" s="2" t="s">
        <v>1237</v>
      </c>
    </row>
    <row r="93" spans="1:20" x14ac:dyDescent="0.2">
      <c r="A93" s="1" t="s">
        <v>592</v>
      </c>
      <c r="B93" t="s">
        <v>43</v>
      </c>
      <c r="C93" s="2" t="s">
        <v>26</v>
      </c>
      <c r="D93" s="2" t="s">
        <v>170</v>
      </c>
      <c r="E93" s="2" t="s">
        <v>1260</v>
      </c>
      <c r="F93" s="6"/>
      <c r="G93" s="2" t="s">
        <v>1314</v>
      </c>
      <c r="H93" s="2" t="s">
        <v>9</v>
      </c>
      <c r="I93" s="2" t="s">
        <v>10</v>
      </c>
      <c r="J93" s="24">
        <v>1484.3999999999999</v>
      </c>
      <c r="K93" s="5" t="s">
        <v>22</v>
      </c>
      <c r="L93" t="s">
        <v>167</v>
      </c>
      <c r="M93" t="s">
        <v>525</v>
      </c>
      <c r="N93" s="15" t="s">
        <v>668</v>
      </c>
      <c r="R93" s="2">
        <v>2446</v>
      </c>
      <c r="S93" s="24">
        <f t="shared" si="4"/>
        <v>1467.6</v>
      </c>
      <c r="T93" s="2" t="s">
        <v>1237</v>
      </c>
    </row>
    <row r="94" spans="1:20" x14ac:dyDescent="0.2">
      <c r="A94" s="1" t="s">
        <v>593</v>
      </c>
      <c r="B94" t="s">
        <v>43</v>
      </c>
      <c r="C94" s="2" t="s">
        <v>26</v>
      </c>
      <c r="D94" s="2" t="s">
        <v>170</v>
      </c>
      <c r="E94" s="2" t="s">
        <v>1260</v>
      </c>
      <c r="F94" s="6"/>
      <c r="G94" s="2" t="s">
        <v>14</v>
      </c>
      <c r="H94" s="2" t="s">
        <v>9</v>
      </c>
      <c r="I94" s="2" t="s">
        <v>10</v>
      </c>
      <c r="J94" s="24">
        <v>165</v>
      </c>
      <c r="K94" s="5" t="s">
        <v>22</v>
      </c>
      <c r="L94" t="s">
        <v>167</v>
      </c>
      <c r="M94" t="s">
        <v>525</v>
      </c>
      <c r="N94" s="15" t="s">
        <v>668</v>
      </c>
      <c r="R94" s="2">
        <v>247</v>
      </c>
      <c r="S94" s="24">
        <f t="shared" si="4"/>
        <v>148.19999999999999</v>
      </c>
      <c r="T94" s="2" t="s">
        <v>1237</v>
      </c>
    </row>
    <row r="95" spans="1:20" x14ac:dyDescent="0.2">
      <c r="A95" s="1" t="s">
        <v>594</v>
      </c>
      <c r="B95" t="s">
        <v>43</v>
      </c>
      <c r="C95" s="2" t="s">
        <v>26</v>
      </c>
      <c r="D95" s="2" t="s">
        <v>170</v>
      </c>
      <c r="E95" s="2" t="s">
        <v>1260</v>
      </c>
      <c r="F95" s="6"/>
      <c r="G95" s="2" t="s">
        <v>1300</v>
      </c>
      <c r="H95" s="2" t="s">
        <v>9</v>
      </c>
      <c r="I95" s="2" t="s">
        <v>10</v>
      </c>
      <c r="J95" s="24">
        <v>1581</v>
      </c>
      <c r="K95" s="5" t="s">
        <v>22</v>
      </c>
      <c r="L95" t="s">
        <v>167</v>
      </c>
      <c r="M95" t="s">
        <v>525</v>
      </c>
      <c r="N95" s="15" t="s">
        <v>668</v>
      </c>
      <c r="R95" s="2">
        <v>2607</v>
      </c>
      <c r="S95" s="24">
        <f t="shared" si="4"/>
        <v>1564.2</v>
      </c>
      <c r="T95" s="2" t="s">
        <v>1237</v>
      </c>
    </row>
    <row r="96" spans="1:20" x14ac:dyDescent="0.2">
      <c r="A96" s="1" t="s">
        <v>595</v>
      </c>
      <c r="B96" t="s">
        <v>43</v>
      </c>
      <c r="C96" s="2" t="s">
        <v>26</v>
      </c>
      <c r="D96" s="2" t="s">
        <v>171</v>
      </c>
      <c r="E96" s="2" t="s">
        <v>1261</v>
      </c>
      <c r="F96" s="6"/>
      <c r="G96" s="2" t="s">
        <v>12</v>
      </c>
      <c r="H96" s="2" t="s">
        <v>9</v>
      </c>
      <c r="I96" s="2" t="s">
        <v>10</v>
      </c>
      <c r="J96" s="24">
        <v>1145.3999999999999</v>
      </c>
      <c r="K96" s="5" t="s">
        <v>22</v>
      </c>
      <c r="L96" t="s">
        <v>167</v>
      </c>
      <c r="M96" t="s">
        <v>525</v>
      </c>
      <c r="R96" s="2">
        <v>1881</v>
      </c>
      <c r="S96" s="24">
        <f t="shared" si="4"/>
        <v>1128.5999999999999</v>
      </c>
      <c r="T96" s="2" t="s">
        <v>1236</v>
      </c>
    </row>
    <row r="97" spans="1:20" x14ac:dyDescent="0.2">
      <c r="A97" s="1" t="s">
        <v>596</v>
      </c>
      <c r="B97" t="s">
        <v>43</v>
      </c>
      <c r="C97" s="2" t="s">
        <v>26</v>
      </c>
      <c r="D97" s="2" t="s">
        <v>171</v>
      </c>
      <c r="E97" s="2" t="s">
        <v>1261</v>
      </c>
      <c r="F97" s="6"/>
      <c r="G97" s="2" t="s">
        <v>1313</v>
      </c>
      <c r="H97" s="2" t="s">
        <v>9</v>
      </c>
      <c r="I97" s="2" t="s">
        <v>10</v>
      </c>
      <c r="J97" s="24">
        <v>1107</v>
      </c>
      <c r="K97" s="5" t="s">
        <v>22</v>
      </c>
      <c r="L97" t="s">
        <v>167</v>
      </c>
      <c r="M97" t="s">
        <v>525</v>
      </c>
      <c r="R97" s="2">
        <v>1817</v>
      </c>
      <c r="S97" s="24">
        <f t="shared" si="4"/>
        <v>1090.2</v>
      </c>
      <c r="T97" s="2" t="s">
        <v>1236</v>
      </c>
    </row>
    <row r="98" spans="1:20" x14ac:dyDescent="0.2">
      <c r="A98" s="1" t="s">
        <v>597</v>
      </c>
      <c r="B98" t="s">
        <v>43</v>
      </c>
      <c r="C98" s="2" t="s">
        <v>26</v>
      </c>
      <c r="D98" s="2" t="s">
        <v>171</v>
      </c>
      <c r="E98" s="2" t="s">
        <v>1261</v>
      </c>
      <c r="F98" s="6"/>
      <c r="G98" s="2" t="s">
        <v>13</v>
      </c>
      <c r="H98" s="2" t="s">
        <v>9</v>
      </c>
      <c r="I98" s="2" t="s">
        <v>10</v>
      </c>
      <c r="J98" s="24">
        <v>1180.1999999999998</v>
      </c>
      <c r="K98" s="5" t="s">
        <v>22</v>
      </c>
      <c r="L98" t="s">
        <v>167</v>
      </c>
      <c r="M98" t="s">
        <v>525</v>
      </c>
      <c r="R98" s="2">
        <v>1939</v>
      </c>
      <c r="S98" s="24">
        <f t="shared" si="4"/>
        <v>1163.3999999999999</v>
      </c>
      <c r="T98" s="2" t="s">
        <v>1236</v>
      </c>
    </row>
    <row r="99" spans="1:20" x14ac:dyDescent="0.2">
      <c r="A99" s="1" t="s">
        <v>598</v>
      </c>
      <c r="B99" t="s">
        <v>43</v>
      </c>
      <c r="C99" s="2" t="s">
        <v>26</v>
      </c>
      <c r="D99" s="2" t="s">
        <v>171</v>
      </c>
      <c r="E99" s="2" t="s">
        <v>1261</v>
      </c>
      <c r="F99" s="6"/>
      <c r="G99" s="2" t="s">
        <v>1314</v>
      </c>
      <c r="H99" s="2" t="s">
        <v>9</v>
      </c>
      <c r="I99" s="2" t="s">
        <v>10</v>
      </c>
      <c r="J99" s="24">
        <v>1141.8</v>
      </c>
      <c r="K99" s="5" t="s">
        <v>22</v>
      </c>
      <c r="L99" t="s">
        <v>167</v>
      </c>
      <c r="M99" t="s">
        <v>525</v>
      </c>
      <c r="R99" s="2">
        <v>1875</v>
      </c>
      <c r="S99" s="24">
        <f t="shared" si="4"/>
        <v>1125</v>
      </c>
      <c r="T99" s="2" t="s">
        <v>1236</v>
      </c>
    </row>
    <row r="100" spans="1:20" x14ac:dyDescent="0.2">
      <c r="A100" s="1" t="s">
        <v>599</v>
      </c>
      <c r="B100" t="s">
        <v>43</v>
      </c>
      <c r="C100" s="2" t="s">
        <v>26</v>
      </c>
      <c r="D100" s="2" t="s">
        <v>171</v>
      </c>
      <c r="E100" s="2" t="s">
        <v>1261</v>
      </c>
      <c r="F100" s="6"/>
      <c r="G100" s="2" t="s">
        <v>14</v>
      </c>
      <c r="H100" s="2" t="s">
        <v>9</v>
      </c>
      <c r="I100" s="2" t="s">
        <v>10</v>
      </c>
      <c r="J100" s="24">
        <v>1484.3999999999999</v>
      </c>
      <c r="K100" s="5" t="s">
        <v>22</v>
      </c>
      <c r="L100" t="s">
        <v>167</v>
      </c>
      <c r="M100" t="s">
        <v>525</v>
      </c>
      <c r="R100" s="2">
        <v>2446</v>
      </c>
      <c r="S100" s="24">
        <f t="shared" si="4"/>
        <v>1467.6</v>
      </c>
      <c r="T100" s="2" t="s">
        <v>1236</v>
      </c>
    </row>
    <row r="101" spans="1:20" x14ac:dyDescent="0.2">
      <c r="A101" s="1" t="s">
        <v>600</v>
      </c>
      <c r="B101" t="s">
        <v>43</v>
      </c>
      <c r="C101" s="2" t="s">
        <v>26</v>
      </c>
      <c r="D101" s="2" t="s">
        <v>171</v>
      </c>
      <c r="E101" s="2" t="s">
        <v>1261</v>
      </c>
      <c r="F101" s="6"/>
      <c r="G101" s="2" t="s">
        <v>1300</v>
      </c>
      <c r="H101" s="2" t="s">
        <v>9</v>
      </c>
      <c r="I101" s="2" t="s">
        <v>10</v>
      </c>
      <c r="J101" s="24">
        <v>1485</v>
      </c>
      <c r="K101" s="5" t="s">
        <v>22</v>
      </c>
      <c r="L101" t="s">
        <v>167</v>
      </c>
      <c r="M101" t="s">
        <v>525</v>
      </c>
      <c r="R101" s="2">
        <v>2447</v>
      </c>
      <c r="S101" s="24">
        <f t="shared" si="4"/>
        <v>1468.2</v>
      </c>
      <c r="T101" s="2" t="s">
        <v>1236</v>
      </c>
    </row>
    <row r="102" spans="1:20" x14ac:dyDescent="0.2">
      <c r="A102" s="1" t="s">
        <v>601</v>
      </c>
      <c r="B102" t="s">
        <v>43</v>
      </c>
      <c r="C102" s="2" t="s">
        <v>26</v>
      </c>
      <c r="D102" s="2" t="s">
        <v>171</v>
      </c>
      <c r="E102" s="2" t="s">
        <v>1260</v>
      </c>
      <c r="F102" s="6"/>
      <c r="G102" s="2" t="s">
        <v>12</v>
      </c>
      <c r="H102" s="2" t="s">
        <v>9</v>
      </c>
      <c r="I102" s="2" t="s">
        <v>10</v>
      </c>
      <c r="J102" s="24">
        <v>1434</v>
      </c>
      <c r="K102" s="5" t="s">
        <v>22</v>
      </c>
      <c r="L102" t="s">
        <v>167</v>
      </c>
      <c r="M102" t="s">
        <v>525</v>
      </c>
      <c r="N102" s="15" t="s">
        <v>668</v>
      </c>
      <c r="R102" s="2">
        <v>2362</v>
      </c>
      <c r="S102" s="24">
        <f t="shared" si="4"/>
        <v>1417.2</v>
      </c>
      <c r="T102" s="2" t="s">
        <v>1237</v>
      </c>
    </row>
    <row r="103" spans="1:20" x14ac:dyDescent="0.2">
      <c r="A103" s="1" t="s">
        <v>602</v>
      </c>
      <c r="B103" t="s">
        <v>43</v>
      </c>
      <c r="C103" s="2" t="s">
        <v>26</v>
      </c>
      <c r="D103" s="2" t="s">
        <v>171</v>
      </c>
      <c r="E103" s="2" t="s">
        <v>1260</v>
      </c>
      <c r="F103" s="6"/>
      <c r="G103" s="2" t="s">
        <v>1313</v>
      </c>
      <c r="H103" s="2" t="s">
        <v>9</v>
      </c>
      <c r="I103" s="2" t="s">
        <v>10</v>
      </c>
      <c r="J103" s="24">
        <v>1434</v>
      </c>
      <c r="K103" s="5" t="s">
        <v>22</v>
      </c>
      <c r="L103" t="s">
        <v>167</v>
      </c>
      <c r="M103" t="s">
        <v>525</v>
      </c>
      <c r="N103" s="15" t="s">
        <v>668</v>
      </c>
      <c r="R103" s="2">
        <v>2362</v>
      </c>
      <c r="S103" s="24">
        <f t="shared" si="4"/>
        <v>1417.2</v>
      </c>
      <c r="T103" s="2" t="s">
        <v>1237</v>
      </c>
    </row>
    <row r="104" spans="1:20" x14ac:dyDescent="0.2">
      <c r="A104" s="1" t="s">
        <v>603</v>
      </c>
      <c r="B104" t="s">
        <v>43</v>
      </c>
      <c r="C104" s="2" t="s">
        <v>26</v>
      </c>
      <c r="D104" s="2" t="s">
        <v>171</v>
      </c>
      <c r="E104" s="2" t="s">
        <v>1260</v>
      </c>
      <c r="F104" s="6"/>
      <c r="G104" s="2" t="s">
        <v>13</v>
      </c>
      <c r="H104" s="2" t="s">
        <v>9</v>
      </c>
      <c r="I104" s="2" t="s">
        <v>10</v>
      </c>
      <c r="J104" s="24">
        <v>1484.3999999999999</v>
      </c>
      <c r="K104" s="5" t="s">
        <v>22</v>
      </c>
      <c r="L104" t="s">
        <v>167</v>
      </c>
      <c r="M104" t="s">
        <v>525</v>
      </c>
      <c r="N104" s="15" t="s">
        <v>668</v>
      </c>
      <c r="R104" s="2">
        <v>2446</v>
      </c>
      <c r="S104" s="24">
        <f t="shared" si="4"/>
        <v>1467.6</v>
      </c>
      <c r="T104" s="2" t="s">
        <v>1237</v>
      </c>
    </row>
    <row r="105" spans="1:20" x14ac:dyDescent="0.2">
      <c r="A105" s="1" t="s">
        <v>604</v>
      </c>
      <c r="B105" t="s">
        <v>43</v>
      </c>
      <c r="C105" s="2" t="s">
        <v>26</v>
      </c>
      <c r="D105" s="2" t="s">
        <v>171</v>
      </c>
      <c r="E105" s="2" t="s">
        <v>1260</v>
      </c>
      <c r="F105" s="6"/>
      <c r="G105" s="2" t="s">
        <v>1314</v>
      </c>
      <c r="H105" s="2" t="s">
        <v>9</v>
      </c>
      <c r="I105" s="2" t="s">
        <v>10</v>
      </c>
      <c r="J105" s="24">
        <v>1484.3999999999999</v>
      </c>
      <c r="K105" s="5" t="s">
        <v>22</v>
      </c>
      <c r="L105" t="s">
        <v>167</v>
      </c>
      <c r="M105" t="s">
        <v>525</v>
      </c>
      <c r="N105" s="15" t="s">
        <v>668</v>
      </c>
      <c r="R105" s="2">
        <v>2446</v>
      </c>
      <c r="S105" s="24">
        <f t="shared" ref="S105:S113" si="5">IF(I105="Standard", R105*0.7, IF(I105="Sur mesure", R105*0.6, "Valeur non reconnue"))</f>
        <v>1467.6</v>
      </c>
      <c r="T105" s="2" t="s">
        <v>1237</v>
      </c>
    </row>
    <row r="106" spans="1:20" x14ac:dyDescent="0.2">
      <c r="A106" s="1" t="s">
        <v>605</v>
      </c>
      <c r="B106" t="s">
        <v>43</v>
      </c>
      <c r="C106" s="2" t="s">
        <v>26</v>
      </c>
      <c r="D106" s="2" t="s">
        <v>171</v>
      </c>
      <c r="E106" s="2" t="s">
        <v>1260</v>
      </c>
      <c r="F106" s="6"/>
      <c r="G106" s="2" t="s">
        <v>14</v>
      </c>
      <c r="H106" s="2" t="s">
        <v>9</v>
      </c>
      <c r="I106" s="2" t="s">
        <v>10</v>
      </c>
      <c r="J106" s="24">
        <v>165</v>
      </c>
      <c r="K106" s="5" t="s">
        <v>22</v>
      </c>
      <c r="L106" t="s">
        <v>167</v>
      </c>
      <c r="M106" t="s">
        <v>525</v>
      </c>
      <c r="N106" s="15" t="s">
        <v>668</v>
      </c>
      <c r="R106" s="2">
        <v>247</v>
      </c>
      <c r="S106" s="24">
        <f t="shared" si="5"/>
        <v>148.19999999999999</v>
      </c>
      <c r="T106" s="2" t="s">
        <v>1237</v>
      </c>
    </row>
    <row r="107" spans="1:20" x14ac:dyDescent="0.2">
      <c r="A107" s="1" t="s">
        <v>606</v>
      </c>
      <c r="B107" t="s">
        <v>43</v>
      </c>
      <c r="C107" s="2" t="s">
        <v>26</v>
      </c>
      <c r="D107" s="2" t="s">
        <v>171</v>
      </c>
      <c r="E107" s="2" t="s">
        <v>1260</v>
      </c>
      <c r="F107" s="6"/>
      <c r="G107" s="2" t="s">
        <v>1300</v>
      </c>
      <c r="H107" s="2" t="s">
        <v>9</v>
      </c>
      <c r="I107" s="2" t="s">
        <v>10</v>
      </c>
      <c r="J107" s="24">
        <v>1581</v>
      </c>
      <c r="K107" s="5" t="s">
        <v>22</v>
      </c>
      <c r="L107" t="s">
        <v>167</v>
      </c>
      <c r="M107" t="s">
        <v>525</v>
      </c>
      <c r="N107" s="15" t="s">
        <v>668</v>
      </c>
      <c r="R107" s="2">
        <v>2607</v>
      </c>
      <c r="S107" s="24">
        <f t="shared" si="5"/>
        <v>1564.2</v>
      </c>
      <c r="T107" s="2" t="s">
        <v>1237</v>
      </c>
    </row>
    <row r="108" spans="1:20" x14ac:dyDescent="0.2">
      <c r="A108" s="1" t="s">
        <v>607</v>
      </c>
      <c r="B108" t="s">
        <v>43</v>
      </c>
      <c r="C108" s="2" t="s">
        <v>26</v>
      </c>
      <c r="D108" s="2" t="s">
        <v>1309</v>
      </c>
      <c r="E108" s="2" t="s">
        <v>1260</v>
      </c>
      <c r="F108" s="6"/>
      <c r="G108" s="2" t="s">
        <v>12</v>
      </c>
      <c r="H108" s="2" t="s">
        <v>9</v>
      </c>
      <c r="I108" s="2" t="s">
        <v>10</v>
      </c>
      <c r="J108" s="24">
        <v>1434</v>
      </c>
      <c r="K108" s="5" t="s">
        <v>22</v>
      </c>
      <c r="L108" t="s">
        <v>167</v>
      </c>
      <c r="M108" t="s">
        <v>525</v>
      </c>
      <c r="N108" s="15" t="s">
        <v>668</v>
      </c>
      <c r="R108" s="2">
        <v>2362</v>
      </c>
      <c r="S108" s="24">
        <f t="shared" si="5"/>
        <v>1417.2</v>
      </c>
      <c r="T108" s="2" t="s">
        <v>1237</v>
      </c>
    </row>
    <row r="109" spans="1:20" x14ac:dyDescent="0.2">
      <c r="A109" s="1" t="s">
        <v>608</v>
      </c>
      <c r="B109" t="s">
        <v>43</v>
      </c>
      <c r="C109" s="2" t="s">
        <v>26</v>
      </c>
      <c r="D109" s="2" t="s">
        <v>1309</v>
      </c>
      <c r="E109" s="2" t="s">
        <v>1260</v>
      </c>
      <c r="F109" s="6"/>
      <c r="G109" s="2" t="s">
        <v>1313</v>
      </c>
      <c r="H109" s="2" t="s">
        <v>9</v>
      </c>
      <c r="I109" s="2" t="s">
        <v>10</v>
      </c>
      <c r="J109" s="24">
        <v>1434</v>
      </c>
      <c r="K109" s="5" t="s">
        <v>22</v>
      </c>
      <c r="L109" t="s">
        <v>167</v>
      </c>
      <c r="M109" t="s">
        <v>525</v>
      </c>
      <c r="N109" s="15" t="s">
        <v>668</v>
      </c>
      <c r="R109" s="2">
        <v>2362</v>
      </c>
      <c r="S109" s="24">
        <f t="shared" si="5"/>
        <v>1417.2</v>
      </c>
      <c r="T109" s="2" t="s">
        <v>1237</v>
      </c>
    </row>
    <row r="110" spans="1:20" x14ac:dyDescent="0.2">
      <c r="A110" s="1" t="s">
        <v>609</v>
      </c>
      <c r="B110" t="s">
        <v>43</v>
      </c>
      <c r="C110" s="2" t="s">
        <v>26</v>
      </c>
      <c r="D110" s="2" t="s">
        <v>1309</v>
      </c>
      <c r="E110" s="2" t="s">
        <v>1260</v>
      </c>
      <c r="F110" s="6"/>
      <c r="G110" s="2" t="s">
        <v>13</v>
      </c>
      <c r="H110" s="2" t="s">
        <v>9</v>
      </c>
      <c r="I110" s="2" t="s">
        <v>10</v>
      </c>
      <c r="J110" s="24">
        <v>1484.3999999999999</v>
      </c>
      <c r="K110" s="5" t="s">
        <v>22</v>
      </c>
      <c r="L110" t="s">
        <v>167</v>
      </c>
      <c r="M110" t="s">
        <v>525</v>
      </c>
      <c r="N110" s="15" t="s">
        <v>668</v>
      </c>
      <c r="R110" s="2">
        <v>2446</v>
      </c>
      <c r="S110" s="24">
        <f t="shared" si="5"/>
        <v>1467.6</v>
      </c>
      <c r="T110" s="2" t="s">
        <v>1237</v>
      </c>
    </row>
    <row r="111" spans="1:20" x14ac:dyDescent="0.2">
      <c r="A111" s="1" t="s">
        <v>610</v>
      </c>
      <c r="B111" t="s">
        <v>43</v>
      </c>
      <c r="C111" s="2" t="s">
        <v>26</v>
      </c>
      <c r="D111" s="2" t="s">
        <v>1309</v>
      </c>
      <c r="E111" s="2" t="s">
        <v>1260</v>
      </c>
      <c r="F111" s="6"/>
      <c r="G111" s="2" t="s">
        <v>1314</v>
      </c>
      <c r="H111" s="2" t="s">
        <v>9</v>
      </c>
      <c r="I111" s="2" t="s">
        <v>10</v>
      </c>
      <c r="J111" s="24">
        <v>1484.3999999999999</v>
      </c>
      <c r="K111" s="5" t="s">
        <v>22</v>
      </c>
      <c r="L111" t="s">
        <v>167</v>
      </c>
      <c r="M111" t="s">
        <v>525</v>
      </c>
      <c r="N111" s="15" t="s">
        <v>668</v>
      </c>
      <c r="R111" s="2">
        <v>2446</v>
      </c>
      <c r="S111" s="24">
        <f t="shared" si="5"/>
        <v>1467.6</v>
      </c>
      <c r="T111" s="2" t="s">
        <v>1237</v>
      </c>
    </row>
    <row r="112" spans="1:20" x14ac:dyDescent="0.2">
      <c r="A112" s="1" t="s">
        <v>611</v>
      </c>
      <c r="B112" t="s">
        <v>43</v>
      </c>
      <c r="C112" s="2" t="s">
        <v>26</v>
      </c>
      <c r="D112" s="2" t="s">
        <v>1309</v>
      </c>
      <c r="E112" s="2" t="s">
        <v>1260</v>
      </c>
      <c r="F112" s="6"/>
      <c r="G112" s="2" t="s">
        <v>14</v>
      </c>
      <c r="H112" s="2" t="s">
        <v>9</v>
      </c>
      <c r="I112" s="2" t="s">
        <v>10</v>
      </c>
      <c r="J112" s="24">
        <v>165</v>
      </c>
      <c r="K112" s="5" t="s">
        <v>22</v>
      </c>
      <c r="L112" t="s">
        <v>167</v>
      </c>
      <c r="M112" t="s">
        <v>525</v>
      </c>
      <c r="N112" s="15" t="s">
        <v>668</v>
      </c>
      <c r="R112" s="2">
        <v>247</v>
      </c>
      <c r="S112" s="24">
        <f t="shared" si="5"/>
        <v>148.19999999999999</v>
      </c>
      <c r="T112" s="2" t="s">
        <v>1237</v>
      </c>
    </row>
    <row r="113" spans="1:20" x14ac:dyDescent="0.2">
      <c r="A113" s="1" t="s">
        <v>612</v>
      </c>
      <c r="B113" t="s">
        <v>43</v>
      </c>
      <c r="C113" s="2" t="s">
        <v>26</v>
      </c>
      <c r="D113" s="2" t="s">
        <v>1309</v>
      </c>
      <c r="E113" s="2" t="s">
        <v>1260</v>
      </c>
      <c r="F113" s="6"/>
      <c r="G113" s="2" t="s">
        <v>1300</v>
      </c>
      <c r="H113" s="2" t="s">
        <v>9</v>
      </c>
      <c r="I113" s="2" t="s">
        <v>10</v>
      </c>
      <c r="J113" s="24">
        <v>1581</v>
      </c>
      <c r="K113" s="5" t="s">
        <v>22</v>
      </c>
      <c r="L113" t="s">
        <v>167</v>
      </c>
      <c r="M113" t="s">
        <v>525</v>
      </c>
      <c r="N113" s="15" t="s">
        <v>668</v>
      </c>
      <c r="R113" s="2">
        <v>2607</v>
      </c>
      <c r="S113" s="24">
        <f t="shared" si="5"/>
        <v>1564.2</v>
      </c>
      <c r="T113" s="2" t="s">
        <v>1237</v>
      </c>
    </row>
  </sheetData>
  <autoFilter ref="A1:T113" xr:uid="{AD73B9D1-B49D-2C43-9AE0-E8BBD7CB2335}"/>
  <phoneticPr fontId="5" type="noConversion"/>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101065-618A-A246-BFBD-8F4CFBF8D72A}">
  <sheetPr codeName="Feuil17"/>
  <dimension ref="A1:V145"/>
  <sheetViews>
    <sheetView topLeftCell="A40" workbookViewId="0">
      <selection activeCell="R65" sqref="R65"/>
    </sheetView>
  </sheetViews>
  <sheetFormatPr baseColWidth="10" defaultRowHeight="16" x14ac:dyDescent="0.2"/>
  <cols>
    <col min="10" max="10" width="10.83203125" style="24"/>
    <col min="15" max="17" width="12.5" style="35" bestFit="1" customWidth="1"/>
    <col min="19" max="19" width="10.83203125" style="24"/>
    <col min="21" max="22" width="10.83203125" style="24"/>
  </cols>
  <sheetData>
    <row r="1" spans="1:20" ht="51" x14ac:dyDescent="0.2">
      <c r="A1" s="10" t="s">
        <v>40</v>
      </c>
      <c r="B1" s="10" t="s">
        <v>41</v>
      </c>
      <c r="C1" s="10" t="s">
        <v>42</v>
      </c>
      <c r="D1" s="10" t="s">
        <v>0</v>
      </c>
      <c r="E1" s="10" t="s">
        <v>7</v>
      </c>
      <c r="F1" s="10" t="s">
        <v>8</v>
      </c>
      <c r="G1" s="10" t="s">
        <v>1</v>
      </c>
      <c r="H1" s="10" t="s">
        <v>3</v>
      </c>
      <c r="I1" s="10" t="s">
        <v>5</v>
      </c>
      <c r="J1" s="70" t="s">
        <v>1346</v>
      </c>
      <c r="K1" s="11" t="s">
        <v>21</v>
      </c>
      <c r="L1" s="10" t="s">
        <v>165</v>
      </c>
      <c r="M1" s="11" t="s">
        <v>174</v>
      </c>
      <c r="N1" s="11" t="s">
        <v>725</v>
      </c>
      <c r="O1" s="32" t="s">
        <v>960</v>
      </c>
      <c r="P1" s="33" t="s">
        <v>961</v>
      </c>
      <c r="Q1" s="33" t="s">
        <v>962</v>
      </c>
      <c r="R1" s="10" t="s">
        <v>6</v>
      </c>
      <c r="S1" s="27" t="s">
        <v>1181</v>
      </c>
      <c r="T1" s="10" t="s">
        <v>7</v>
      </c>
    </row>
    <row r="2" spans="1:20" x14ac:dyDescent="0.2">
      <c r="A2" t="s">
        <v>693</v>
      </c>
      <c r="B2" t="s">
        <v>726</v>
      </c>
      <c r="D2">
        <v>800</v>
      </c>
      <c r="G2">
        <v>2050</v>
      </c>
      <c r="H2" t="s">
        <v>2</v>
      </c>
      <c r="I2" t="s">
        <v>4</v>
      </c>
      <c r="J2" s="24">
        <v>733.59999999999991</v>
      </c>
      <c r="N2">
        <v>47</v>
      </c>
      <c r="O2" s="34" t="str">
        <f t="shared" ref="O2:O13" si="0" xml:space="preserve"> (D2+55) &amp;" x " &amp;(G2+35)</f>
        <v>855 x 2085</v>
      </c>
      <c r="P2" s="34" t="str">
        <f t="shared" ref="P2:P13" si="1">(D2+46) &amp;" x " &amp;(G2+30)</f>
        <v>846 x 2080</v>
      </c>
      <c r="Q2" s="34" t="str">
        <f t="shared" ref="Q2:Q13" si="2">(D2-66) &amp;" x " &amp;(G2-24)</f>
        <v>734 x 2026</v>
      </c>
      <c r="R2">
        <v>1036</v>
      </c>
      <c r="S2" s="24">
        <f>IF(I2="Standard", R2*0.7, IF(I2="Sur mesure", R2*0.6, "Valeur non reconnue"))</f>
        <v>725.19999999999993</v>
      </c>
    </row>
    <row r="3" spans="1:20" x14ac:dyDescent="0.2">
      <c r="A3" t="s">
        <v>694</v>
      </c>
      <c r="B3" t="s">
        <v>726</v>
      </c>
      <c r="D3">
        <v>890</v>
      </c>
      <c r="G3">
        <v>2050</v>
      </c>
      <c r="H3" t="s">
        <v>2</v>
      </c>
      <c r="I3" t="s">
        <v>4</v>
      </c>
      <c r="J3" s="24">
        <v>743.4</v>
      </c>
      <c r="N3">
        <v>47</v>
      </c>
      <c r="O3" s="34" t="str">
        <f t="shared" si="0"/>
        <v>945 x 2085</v>
      </c>
      <c r="P3" s="34" t="str">
        <f t="shared" si="1"/>
        <v>936 x 2080</v>
      </c>
      <c r="Q3" s="34" t="str">
        <f t="shared" si="2"/>
        <v>824 x 2026</v>
      </c>
      <c r="R3">
        <v>1050</v>
      </c>
      <c r="S3" s="24">
        <f t="shared" ref="S3:S66" si="3">IF(I3="Standard", R3*0.7, IF(I3="Sur mesure", R3*0.6, "Valeur non reconnue"))</f>
        <v>735</v>
      </c>
    </row>
    <row r="4" spans="1:20" x14ac:dyDescent="0.2">
      <c r="A4" t="s">
        <v>695</v>
      </c>
      <c r="B4" t="s">
        <v>726</v>
      </c>
      <c r="D4">
        <v>990</v>
      </c>
      <c r="G4">
        <v>2050</v>
      </c>
      <c r="H4" t="s">
        <v>2</v>
      </c>
      <c r="I4" t="s">
        <v>4</v>
      </c>
      <c r="J4" s="24">
        <v>754.59999999999991</v>
      </c>
      <c r="N4">
        <v>47</v>
      </c>
      <c r="O4" s="34" t="str">
        <f t="shared" si="0"/>
        <v>1045 x 2085</v>
      </c>
      <c r="P4" s="34" t="str">
        <f t="shared" si="1"/>
        <v>1036 x 2080</v>
      </c>
      <c r="Q4" s="34" t="str">
        <f t="shared" si="2"/>
        <v>924 x 2026</v>
      </c>
      <c r="R4">
        <v>1066</v>
      </c>
      <c r="S4" s="24">
        <f t="shared" si="3"/>
        <v>746.19999999999993</v>
      </c>
    </row>
    <row r="5" spans="1:20" x14ac:dyDescent="0.2">
      <c r="A5" t="s">
        <v>696</v>
      </c>
      <c r="B5" t="s">
        <v>726</v>
      </c>
      <c r="D5">
        <v>1100</v>
      </c>
      <c r="G5">
        <v>2050</v>
      </c>
      <c r="H5" t="s">
        <v>2</v>
      </c>
      <c r="I5" t="s">
        <v>4</v>
      </c>
      <c r="J5" s="24">
        <v>816.9</v>
      </c>
      <c r="N5">
        <v>47</v>
      </c>
      <c r="O5" s="34" t="str">
        <f t="shared" si="0"/>
        <v>1155 x 2085</v>
      </c>
      <c r="P5" s="34" t="str">
        <f t="shared" si="1"/>
        <v>1146 x 2080</v>
      </c>
      <c r="Q5" s="34" t="str">
        <f t="shared" si="2"/>
        <v>1034 x 2026</v>
      </c>
      <c r="R5">
        <v>1155</v>
      </c>
      <c r="S5" s="24">
        <f t="shared" si="3"/>
        <v>808.5</v>
      </c>
    </row>
    <row r="6" spans="1:20" x14ac:dyDescent="0.2">
      <c r="A6" t="s">
        <v>697</v>
      </c>
      <c r="B6" t="s">
        <v>726</v>
      </c>
      <c r="D6">
        <v>1200</v>
      </c>
      <c r="G6">
        <v>2050</v>
      </c>
      <c r="H6" t="s">
        <v>2</v>
      </c>
      <c r="I6" t="s">
        <v>4</v>
      </c>
      <c r="J6" s="24">
        <v>816.9</v>
      </c>
      <c r="N6">
        <v>47</v>
      </c>
      <c r="O6" s="34" t="str">
        <f t="shared" si="0"/>
        <v>1255 x 2085</v>
      </c>
      <c r="P6" s="34" t="str">
        <f t="shared" si="1"/>
        <v>1246 x 2080</v>
      </c>
      <c r="Q6" s="34" t="str">
        <f t="shared" si="2"/>
        <v>1134 x 2026</v>
      </c>
      <c r="R6">
        <v>1155</v>
      </c>
      <c r="S6" s="24">
        <f t="shared" si="3"/>
        <v>808.5</v>
      </c>
    </row>
    <row r="7" spans="1:20" x14ac:dyDescent="0.2">
      <c r="A7" t="s">
        <v>698</v>
      </c>
      <c r="B7" t="s">
        <v>726</v>
      </c>
      <c r="D7">
        <v>1300</v>
      </c>
      <c r="G7">
        <v>2050</v>
      </c>
      <c r="H7" t="s">
        <v>2</v>
      </c>
      <c r="I7" t="s">
        <v>4</v>
      </c>
      <c r="J7" s="24">
        <v>822.49999999999989</v>
      </c>
      <c r="N7">
        <v>47</v>
      </c>
      <c r="O7" s="34" t="str">
        <f t="shared" si="0"/>
        <v>1355 x 2085</v>
      </c>
      <c r="P7" s="34" t="str">
        <f t="shared" si="1"/>
        <v>1346 x 2080</v>
      </c>
      <c r="Q7" s="34" t="str">
        <f t="shared" si="2"/>
        <v>1234 x 2026</v>
      </c>
      <c r="R7">
        <v>1163</v>
      </c>
      <c r="S7" s="24">
        <f t="shared" si="3"/>
        <v>814.09999999999991</v>
      </c>
    </row>
    <row r="8" spans="1:20" x14ac:dyDescent="0.2">
      <c r="A8" t="s">
        <v>699</v>
      </c>
      <c r="B8" t="s">
        <v>726</v>
      </c>
      <c r="D8">
        <v>800</v>
      </c>
      <c r="G8">
        <v>2140</v>
      </c>
      <c r="H8" t="s">
        <v>2</v>
      </c>
      <c r="I8" t="s">
        <v>4</v>
      </c>
      <c r="J8" s="24">
        <v>741.99999999999989</v>
      </c>
      <c r="N8">
        <v>47</v>
      </c>
      <c r="O8" s="34" t="str">
        <f t="shared" si="0"/>
        <v>855 x 2175</v>
      </c>
      <c r="P8" s="34" t="str">
        <f t="shared" si="1"/>
        <v>846 x 2170</v>
      </c>
      <c r="Q8" s="34" t="str">
        <f t="shared" si="2"/>
        <v>734 x 2116</v>
      </c>
      <c r="R8">
        <v>1048</v>
      </c>
      <c r="S8" s="24">
        <f t="shared" si="3"/>
        <v>733.59999999999991</v>
      </c>
    </row>
    <row r="9" spans="1:20" x14ac:dyDescent="0.2">
      <c r="A9" t="s">
        <v>700</v>
      </c>
      <c r="B9" t="s">
        <v>726</v>
      </c>
      <c r="D9">
        <v>890</v>
      </c>
      <c r="G9">
        <v>2140</v>
      </c>
      <c r="H9" t="s">
        <v>2</v>
      </c>
      <c r="I9" t="s">
        <v>4</v>
      </c>
      <c r="J9" s="24">
        <v>753.9</v>
      </c>
      <c r="N9">
        <v>47</v>
      </c>
      <c r="O9" s="34" t="str">
        <f t="shared" si="0"/>
        <v>945 x 2175</v>
      </c>
      <c r="P9" s="34" t="str">
        <f t="shared" si="1"/>
        <v>936 x 2170</v>
      </c>
      <c r="Q9" s="34" t="str">
        <f t="shared" si="2"/>
        <v>824 x 2116</v>
      </c>
      <c r="R9">
        <v>1065</v>
      </c>
      <c r="S9" s="24">
        <f t="shared" si="3"/>
        <v>745.5</v>
      </c>
    </row>
    <row r="10" spans="1:20" x14ac:dyDescent="0.2">
      <c r="A10" t="s">
        <v>701</v>
      </c>
      <c r="B10" t="s">
        <v>726</v>
      </c>
      <c r="D10">
        <v>990</v>
      </c>
      <c r="G10">
        <v>2140</v>
      </c>
      <c r="H10" t="s">
        <v>2</v>
      </c>
      <c r="I10" t="s">
        <v>4</v>
      </c>
      <c r="J10" s="24">
        <v>764.4</v>
      </c>
      <c r="N10">
        <v>47</v>
      </c>
      <c r="O10" s="34" t="str">
        <f t="shared" si="0"/>
        <v>1045 x 2175</v>
      </c>
      <c r="P10" s="34" t="str">
        <f t="shared" si="1"/>
        <v>1036 x 2170</v>
      </c>
      <c r="Q10" s="34" t="str">
        <f t="shared" si="2"/>
        <v>924 x 2116</v>
      </c>
      <c r="R10">
        <v>1080</v>
      </c>
      <c r="S10" s="24">
        <f t="shared" si="3"/>
        <v>756</v>
      </c>
    </row>
    <row r="11" spans="1:20" x14ac:dyDescent="0.2">
      <c r="A11" t="s">
        <v>702</v>
      </c>
      <c r="B11" t="s">
        <v>726</v>
      </c>
      <c r="D11">
        <v>1100</v>
      </c>
      <c r="G11">
        <v>2140</v>
      </c>
      <c r="H11" t="s">
        <v>2</v>
      </c>
      <c r="I11" t="s">
        <v>4</v>
      </c>
      <c r="J11" s="24">
        <v>826.69999999999993</v>
      </c>
      <c r="N11">
        <v>47</v>
      </c>
      <c r="O11" s="34" t="str">
        <f t="shared" si="0"/>
        <v>1155 x 2175</v>
      </c>
      <c r="P11" s="34" t="str">
        <f t="shared" si="1"/>
        <v>1146 x 2170</v>
      </c>
      <c r="Q11" s="34" t="str">
        <f t="shared" si="2"/>
        <v>1034 x 2116</v>
      </c>
      <c r="R11">
        <v>1169</v>
      </c>
      <c r="S11" s="24">
        <f t="shared" si="3"/>
        <v>818.3</v>
      </c>
    </row>
    <row r="12" spans="1:20" x14ac:dyDescent="0.2">
      <c r="A12" t="s">
        <v>703</v>
      </c>
      <c r="B12" t="s">
        <v>726</v>
      </c>
      <c r="D12">
        <v>1200</v>
      </c>
      <c r="G12">
        <v>2140</v>
      </c>
      <c r="H12" t="s">
        <v>2</v>
      </c>
      <c r="I12" t="s">
        <v>4</v>
      </c>
      <c r="J12" s="24">
        <v>826.69999999999993</v>
      </c>
      <c r="N12">
        <v>47</v>
      </c>
      <c r="O12" s="34" t="str">
        <f t="shared" si="0"/>
        <v>1255 x 2175</v>
      </c>
      <c r="P12" s="34" t="str">
        <f t="shared" si="1"/>
        <v>1246 x 2170</v>
      </c>
      <c r="Q12" s="34" t="str">
        <f t="shared" si="2"/>
        <v>1134 x 2116</v>
      </c>
      <c r="R12">
        <v>1169</v>
      </c>
      <c r="S12" s="24">
        <f t="shared" si="3"/>
        <v>818.3</v>
      </c>
    </row>
    <row r="13" spans="1:20" x14ac:dyDescent="0.2">
      <c r="A13" t="s">
        <v>704</v>
      </c>
      <c r="B13" t="s">
        <v>726</v>
      </c>
      <c r="D13">
        <v>1300</v>
      </c>
      <c r="G13">
        <v>2140</v>
      </c>
      <c r="H13" t="s">
        <v>2</v>
      </c>
      <c r="I13" t="s">
        <v>4</v>
      </c>
      <c r="J13" s="24">
        <v>838.59999999999991</v>
      </c>
      <c r="N13">
        <v>47</v>
      </c>
      <c r="O13" s="34" t="str">
        <f t="shared" si="0"/>
        <v>1355 x 2175</v>
      </c>
      <c r="P13" s="34" t="str">
        <f t="shared" si="1"/>
        <v>1346 x 2170</v>
      </c>
      <c r="Q13" s="34" t="str">
        <f t="shared" si="2"/>
        <v>1234 x 2116</v>
      </c>
      <c r="R13">
        <v>1186</v>
      </c>
      <c r="S13" s="24">
        <f t="shared" si="3"/>
        <v>830.19999999999993</v>
      </c>
    </row>
    <row r="14" spans="1:20" x14ac:dyDescent="0.2">
      <c r="A14" t="s">
        <v>705</v>
      </c>
      <c r="B14" t="s">
        <v>726</v>
      </c>
      <c r="D14">
        <v>1200</v>
      </c>
      <c r="E14" s="7" t="s">
        <v>1262</v>
      </c>
      <c r="F14">
        <v>600</v>
      </c>
      <c r="G14">
        <v>2050</v>
      </c>
      <c r="H14" t="s">
        <v>9</v>
      </c>
      <c r="I14" t="s">
        <v>4</v>
      </c>
      <c r="J14" s="24">
        <v>1581.3</v>
      </c>
      <c r="N14">
        <v>47</v>
      </c>
      <c r="O14" s="34"/>
      <c r="P14" s="34"/>
      <c r="Q14" s="34"/>
      <c r="R14">
        <v>2235</v>
      </c>
      <c r="S14" s="24">
        <f t="shared" si="3"/>
        <v>1564.5</v>
      </c>
      <c r="T14">
        <v>600</v>
      </c>
    </row>
    <row r="15" spans="1:20" x14ac:dyDescent="0.2">
      <c r="A15" t="s">
        <v>706</v>
      </c>
      <c r="B15" t="s">
        <v>726</v>
      </c>
      <c r="D15">
        <v>1200</v>
      </c>
      <c r="E15" s="7" t="s">
        <v>1263</v>
      </c>
      <c r="F15">
        <v>400</v>
      </c>
      <c r="G15">
        <v>2050</v>
      </c>
      <c r="H15" t="s">
        <v>9</v>
      </c>
      <c r="I15" t="s">
        <v>4</v>
      </c>
      <c r="J15" s="24">
        <v>1527.3999999999999</v>
      </c>
      <c r="N15">
        <v>47</v>
      </c>
      <c r="O15" s="34"/>
      <c r="P15" s="34"/>
      <c r="Q15" s="34"/>
      <c r="R15">
        <v>2158</v>
      </c>
      <c r="S15" s="24">
        <f t="shared" si="3"/>
        <v>1510.6</v>
      </c>
      <c r="T15">
        <v>800</v>
      </c>
    </row>
    <row r="16" spans="1:20" x14ac:dyDescent="0.2">
      <c r="A16" t="s">
        <v>707</v>
      </c>
      <c r="B16" t="s">
        <v>726</v>
      </c>
      <c r="D16">
        <v>1300</v>
      </c>
      <c r="E16" s="7" t="s">
        <v>1264</v>
      </c>
      <c r="F16">
        <v>650</v>
      </c>
      <c r="G16">
        <v>2050</v>
      </c>
      <c r="H16" t="s">
        <v>9</v>
      </c>
      <c r="I16" t="s">
        <v>4</v>
      </c>
      <c r="J16" s="24">
        <v>1581.3</v>
      </c>
      <c r="N16">
        <v>47</v>
      </c>
      <c r="O16" s="34"/>
      <c r="P16" s="34"/>
      <c r="Q16" s="34"/>
      <c r="R16">
        <v>2235</v>
      </c>
      <c r="S16" s="24">
        <f t="shared" si="3"/>
        <v>1564.5</v>
      </c>
      <c r="T16">
        <v>650</v>
      </c>
    </row>
    <row r="17" spans="1:20" x14ac:dyDescent="0.2">
      <c r="A17" t="s">
        <v>708</v>
      </c>
      <c r="B17" t="s">
        <v>726</v>
      </c>
      <c r="D17">
        <v>1290</v>
      </c>
      <c r="E17" s="7" t="s">
        <v>1268</v>
      </c>
      <c r="F17">
        <v>400</v>
      </c>
      <c r="G17">
        <v>2050</v>
      </c>
      <c r="H17" t="s">
        <v>9</v>
      </c>
      <c r="I17" t="s">
        <v>4</v>
      </c>
      <c r="J17" s="24">
        <v>1542.1</v>
      </c>
      <c r="N17">
        <v>47</v>
      </c>
      <c r="O17" s="34"/>
      <c r="P17" s="34"/>
      <c r="Q17" s="34"/>
      <c r="R17">
        <v>2179</v>
      </c>
      <c r="S17" s="24">
        <f t="shared" si="3"/>
        <v>1525.3</v>
      </c>
      <c r="T17">
        <v>890</v>
      </c>
    </row>
    <row r="18" spans="1:20" x14ac:dyDescent="0.2">
      <c r="A18" t="s">
        <v>709</v>
      </c>
      <c r="B18" t="s">
        <v>726</v>
      </c>
      <c r="D18">
        <v>1400</v>
      </c>
      <c r="E18" s="7" t="s">
        <v>1265</v>
      </c>
      <c r="F18">
        <v>700</v>
      </c>
      <c r="G18">
        <v>2050</v>
      </c>
      <c r="H18" t="s">
        <v>9</v>
      </c>
      <c r="I18" t="s">
        <v>4</v>
      </c>
      <c r="J18" s="24">
        <v>1581.3</v>
      </c>
      <c r="N18">
        <v>47</v>
      </c>
      <c r="O18" s="34"/>
      <c r="P18" s="34"/>
      <c r="Q18" s="34"/>
      <c r="R18">
        <v>2235</v>
      </c>
      <c r="S18" s="24">
        <f t="shared" si="3"/>
        <v>1564.5</v>
      </c>
      <c r="T18">
        <v>700</v>
      </c>
    </row>
    <row r="19" spans="1:20" x14ac:dyDescent="0.2">
      <c r="A19" t="s">
        <v>710</v>
      </c>
      <c r="B19" t="s">
        <v>726</v>
      </c>
      <c r="D19">
        <v>1390</v>
      </c>
      <c r="E19" s="7" t="s">
        <v>1267</v>
      </c>
      <c r="F19">
        <v>400</v>
      </c>
      <c r="G19">
        <v>2050</v>
      </c>
      <c r="H19" t="s">
        <v>9</v>
      </c>
      <c r="I19" t="s">
        <v>4</v>
      </c>
      <c r="J19" s="24">
        <v>1555.3999999999999</v>
      </c>
      <c r="N19">
        <v>47</v>
      </c>
      <c r="O19" s="34"/>
      <c r="P19" s="34"/>
      <c r="Q19" s="34"/>
      <c r="R19">
        <v>2198</v>
      </c>
      <c r="S19" s="24">
        <f t="shared" si="3"/>
        <v>1538.6</v>
      </c>
      <c r="T19">
        <v>990</v>
      </c>
    </row>
    <row r="20" spans="1:20" x14ac:dyDescent="0.2">
      <c r="A20" t="s">
        <v>711</v>
      </c>
      <c r="B20" t="s">
        <v>726</v>
      </c>
      <c r="D20">
        <v>1500</v>
      </c>
      <c r="E20" s="7" t="s">
        <v>1266</v>
      </c>
      <c r="F20">
        <v>750</v>
      </c>
      <c r="G20">
        <v>2050</v>
      </c>
      <c r="H20" t="s">
        <v>9</v>
      </c>
      <c r="I20" t="s">
        <v>4</v>
      </c>
      <c r="J20" s="24">
        <v>1581.3</v>
      </c>
      <c r="N20">
        <v>47</v>
      </c>
      <c r="O20" s="34"/>
      <c r="P20" s="34"/>
      <c r="Q20" s="34"/>
      <c r="R20">
        <v>2235</v>
      </c>
      <c r="S20" s="24">
        <f t="shared" si="3"/>
        <v>1564.5</v>
      </c>
      <c r="T20">
        <v>750</v>
      </c>
    </row>
    <row r="21" spans="1:20" x14ac:dyDescent="0.2">
      <c r="A21" t="s">
        <v>712</v>
      </c>
      <c r="B21" t="s">
        <v>726</v>
      </c>
      <c r="D21">
        <v>1600</v>
      </c>
      <c r="E21" s="7" t="s">
        <v>1263</v>
      </c>
      <c r="F21">
        <v>800</v>
      </c>
      <c r="G21">
        <v>2050</v>
      </c>
      <c r="H21" t="s">
        <v>9</v>
      </c>
      <c r="I21" t="s">
        <v>4</v>
      </c>
      <c r="J21" s="24">
        <v>1581.3</v>
      </c>
      <c r="N21">
        <v>47</v>
      </c>
      <c r="O21" s="34"/>
      <c r="P21" s="34"/>
      <c r="Q21" s="34"/>
      <c r="R21">
        <v>2235</v>
      </c>
      <c r="S21" s="24">
        <f t="shared" si="3"/>
        <v>1564.5</v>
      </c>
      <c r="T21">
        <v>800</v>
      </c>
    </row>
    <row r="22" spans="1:20" x14ac:dyDescent="0.2">
      <c r="A22" t="s">
        <v>713</v>
      </c>
      <c r="B22" t="s">
        <v>726</v>
      </c>
      <c r="D22">
        <v>1780</v>
      </c>
      <c r="E22" s="7" t="s">
        <v>1268</v>
      </c>
      <c r="F22">
        <v>890</v>
      </c>
      <c r="G22">
        <v>2050</v>
      </c>
      <c r="H22" t="s">
        <v>9</v>
      </c>
      <c r="I22" t="s">
        <v>4</v>
      </c>
      <c r="J22" s="24">
        <v>1610.6999999999998</v>
      </c>
      <c r="N22">
        <v>47</v>
      </c>
      <c r="O22" s="34"/>
      <c r="P22" s="34"/>
      <c r="Q22" s="34"/>
      <c r="R22">
        <v>2277</v>
      </c>
      <c r="S22" s="24">
        <f t="shared" si="3"/>
        <v>1593.8999999999999</v>
      </c>
      <c r="T22">
        <v>890</v>
      </c>
    </row>
    <row r="23" spans="1:20" x14ac:dyDescent="0.2">
      <c r="A23" t="s">
        <v>714</v>
      </c>
      <c r="B23" t="s">
        <v>726</v>
      </c>
      <c r="D23">
        <v>1980</v>
      </c>
      <c r="E23" s="7" t="s">
        <v>1267</v>
      </c>
      <c r="F23">
        <v>990</v>
      </c>
      <c r="G23">
        <v>2050</v>
      </c>
      <c r="H23" t="s">
        <v>9</v>
      </c>
      <c r="I23" t="s">
        <v>4</v>
      </c>
      <c r="J23" s="24">
        <v>1636.6</v>
      </c>
      <c r="N23">
        <v>47</v>
      </c>
      <c r="O23" s="34"/>
      <c r="P23" s="34"/>
      <c r="Q23" s="34"/>
      <c r="R23">
        <v>2314</v>
      </c>
      <c r="S23" s="24">
        <f t="shared" si="3"/>
        <v>1619.8</v>
      </c>
      <c r="T23">
        <v>990</v>
      </c>
    </row>
    <row r="24" spans="1:20" x14ac:dyDescent="0.2">
      <c r="A24" t="s">
        <v>715</v>
      </c>
      <c r="B24" t="s">
        <v>726</v>
      </c>
      <c r="D24">
        <v>1200</v>
      </c>
      <c r="E24" s="7" t="s">
        <v>1262</v>
      </c>
      <c r="F24">
        <v>600</v>
      </c>
      <c r="G24">
        <v>2140</v>
      </c>
      <c r="H24" t="s">
        <v>9</v>
      </c>
      <c r="I24" t="s">
        <v>4</v>
      </c>
      <c r="J24" s="24">
        <v>1603.6999999999998</v>
      </c>
      <c r="N24">
        <v>47</v>
      </c>
      <c r="O24" s="34"/>
      <c r="P24" s="34"/>
      <c r="Q24" s="34"/>
      <c r="R24">
        <v>2267</v>
      </c>
      <c r="S24" s="24">
        <f t="shared" si="3"/>
        <v>1586.8999999999999</v>
      </c>
      <c r="T24">
        <v>600</v>
      </c>
    </row>
    <row r="25" spans="1:20" x14ac:dyDescent="0.2">
      <c r="A25" t="s">
        <v>716</v>
      </c>
      <c r="B25" t="s">
        <v>726</v>
      </c>
      <c r="D25">
        <v>1200</v>
      </c>
      <c r="E25" s="7" t="s">
        <v>1263</v>
      </c>
      <c r="F25">
        <v>400</v>
      </c>
      <c r="G25">
        <v>2140</v>
      </c>
      <c r="H25" t="s">
        <v>9</v>
      </c>
      <c r="I25" t="s">
        <v>4</v>
      </c>
      <c r="J25" s="24">
        <v>1544.8999999999999</v>
      </c>
      <c r="N25">
        <v>47</v>
      </c>
      <c r="O25" s="34"/>
      <c r="P25" s="34"/>
      <c r="Q25" s="34"/>
      <c r="R25">
        <v>2183</v>
      </c>
      <c r="S25" s="24">
        <f t="shared" si="3"/>
        <v>1528.1</v>
      </c>
      <c r="T25">
        <v>800</v>
      </c>
    </row>
    <row r="26" spans="1:20" x14ac:dyDescent="0.2">
      <c r="A26" t="s">
        <v>717</v>
      </c>
      <c r="B26" t="s">
        <v>726</v>
      </c>
      <c r="D26">
        <v>1300</v>
      </c>
      <c r="E26" s="7" t="s">
        <v>1264</v>
      </c>
      <c r="F26">
        <v>650</v>
      </c>
      <c r="G26">
        <v>2140</v>
      </c>
      <c r="H26" t="s">
        <v>9</v>
      </c>
      <c r="I26" t="s">
        <v>4</v>
      </c>
      <c r="J26" s="24">
        <v>1603.6999999999998</v>
      </c>
      <c r="N26">
        <v>47</v>
      </c>
      <c r="O26" s="34"/>
      <c r="P26" s="34"/>
      <c r="Q26" s="34"/>
      <c r="R26">
        <v>2267</v>
      </c>
      <c r="S26" s="24">
        <f t="shared" si="3"/>
        <v>1586.8999999999999</v>
      </c>
      <c r="T26">
        <v>650</v>
      </c>
    </row>
    <row r="27" spans="1:20" x14ac:dyDescent="0.2">
      <c r="A27" t="s">
        <v>718</v>
      </c>
      <c r="B27" t="s">
        <v>726</v>
      </c>
      <c r="D27">
        <v>1290</v>
      </c>
      <c r="E27" s="7" t="s">
        <v>1268</v>
      </c>
      <c r="F27">
        <v>400</v>
      </c>
      <c r="G27">
        <v>2140</v>
      </c>
      <c r="H27" t="s">
        <v>9</v>
      </c>
      <c r="I27" t="s">
        <v>4</v>
      </c>
      <c r="J27" s="24">
        <v>1562.3999999999999</v>
      </c>
      <c r="N27">
        <v>47</v>
      </c>
      <c r="O27" s="34"/>
      <c r="P27" s="34"/>
      <c r="Q27" s="34"/>
      <c r="R27">
        <v>2208</v>
      </c>
      <c r="S27" s="24">
        <f t="shared" si="3"/>
        <v>1545.6</v>
      </c>
      <c r="T27">
        <v>890</v>
      </c>
    </row>
    <row r="28" spans="1:20" x14ac:dyDescent="0.2">
      <c r="A28" t="s">
        <v>719</v>
      </c>
      <c r="B28" t="s">
        <v>726</v>
      </c>
      <c r="D28">
        <v>1400</v>
      </c>
      <c r="E28" s="7" t="s">
        <v>1265</v>
      </c>
      <c r="F28">
        <v>700</v>
      </c>
      <c r="G28">
        <v>2140</v>
      </c>
      <c r="H28" t="s">
        <v>9</v>
      </c>
      <c r="I28" t="s">
        <v>4</v>
      </c>
      <c r="J28" s="24">
        <v>1603.6999999999998</v>
      </c>
      <c r="N28">
        <v>47</v>
      </c>
      <c r="O28" s="34"/>
      <c r="P28" s="34"/>
      <c r="Q28" s="34"/>
      <c r="R28">
        <v>2267</v>
      </c>
      <c r="S28" s="24">
        <f t="shared" si="3"/>
        <v>1586.8999999999999</v>
      </c>
      <c r="T28">
        <v>700</v>
      </c>
    </row>
    <row r="29" spans="1:20" x14ac:dyDescent="0.2">
      <c r="A29" t="s">
        <v>720</v>
      </c>
      <c r="B29" t="s">
        <v>726</v>
      </c>
      <c r="D29">
        <v>1390</v>
      </c>
      <c r="E29" s="7" t="s">
        <v>1267</v>
      </c>
      <c r="F29">
        <v>400</v>
      </c>
      <c r="G29">
        <v>2140</v>
      </c>
      <c r="H29" t="s">
        <v>9</v>
      </c>
      <c r="I29" t="s">
        <v>4</v>
      </c>
      <c r="J29" s="24">
        <v>1572.8999999999999</v>
      </c>
      <c r="N29">
        <v>47</v>
      </c>
      <c r="O29" s="34"/>
      <c r="P29" s="34"/>
      <c r="Q29" s="34"/>
      <c r="R29">
        <v>2223</v>
      </c>
      <c r="S29" s="24">
        <f t="shared" si="3"/>
        <v>1556.1</v>
      </c>
      <c r="T29">
        <v>990</v>
      </c>
    </row>
    <row r="30" spans="1:20" x14ac:dyDescent="0.2">
      <c r="A30" t="s">
        <v>721</v>
      </c>
      <c r="B30" t="s">
        <v>726</v>
      </c>
      <c r="D30">
        <v>1500</v>
      </c>
      <c r="E30" s="7" t="s">
        <v>1266</v>
      </c>
      <c r="F30">
        <v>750</v>
      </c>
      <c r="G30">
        <v>2140</v>
      </c>
      <c r="H30" t="s">
        <v>9</v>
      </c>
      <c r="I30" t="s">
        <v>4</v>
      </c>
      <c r="J30" s="24">
        <v>1603.6999999999998</v>
      </c>
      <c r="N30">
        <v>47</v>
      </c>
      <c r="O30" s="34"/>
      <c r="P30" s="34"/>
      <c r="Q30" s="34"/>
      <c r="R30">
        <v>2267</v>
      </c>
      <c r="S30" s="24">
        <f t="shared" si="3"/>
        <v>1586.8999999999999</v>
      </c>
      <c r="T30">
        <v>750</v>
      </c>
    </row>
    <row r="31" spans="1:20" x14ac:dyDescent="0.2">
      <c r="A31" t="s">
        <v>722</v>
      </c>
      <c r="B31" t="s">
        <v>726</v>
      </c>
      <c r="D31">
        <v>1600</v>
      </c>
      <c r="E31" s="7" t="s">
        <v>1263</v>
      </c>
      <c r="F31">
        <v>800</v>
      </c>
      <c r="G31">
        <v>2140</v>
      </c>
      <c r="H31" t="s">
        <v>9</v>
      </c>
      <c r="I31" t="s">
        <v>4</v>
      </c>
      <c r="J31" s="24">
        <v>1603.6999999999998</v>
      </c>
      <c r="N31">
        <v>47</v>
      </c>
      <c r="O31" s="34"/>
      <c r="P31" s="34"/>
      <c r="Q31" s="34"/>
      <c r="R31">
        <v>2267</v>
      </c>
      <c r="S31" s="24">
        <f t="shared" si="3"/>
        <v>1586.8999999999999</v>
      </c>
      <c r="T31">
        <v>800</v>
      </c>
    </row>
    <row r="32" spans="1:20" x14ac:dyDescent="0.2">
      <c r="A32" t="s">
        <v>723</v>
      </c>
      <c r="B32" t="s">
        <v>726</v>
      </c>
      <c r="D32">
        <v>1780</v>
      </c>
      <c r="E32" s="7" t="s">
        <v>1268</v>
      </c>
      <c r="F32">
        <v>890</v>
      </c>
      <c r="G32">
        <v>2140</v>
      </c>
      <c r="H32" t="s">
        <v>9</v>
      </c>
      <c r="I32" t="s">
        <v>4</v>
      </c>
      <c r="J32" s="24">
        <v>1633.1</v>
      </c>
      <c r="N32">
        <v>47</v>
      </c>
      <c r="O32" s="34"/>
      <c r="P32" s="34"/>
      <c r="Q32" s="34"/>
      <c r="R32">
        <v>2309</v>
      </c>
      <c r="S32" s="24">
        <f t="shared" si="3"/>
        <v>1616.3</v>
      </c>
      <c r="T32">
        <v>890</v>
      </c>
    </row>
    <row r="33" spans="1:20" x14ac:dyDescent="0.2">
      <c r="A33" t="s">
        <v>724</v>
      </c>
      <c r="B33" t="s">
        <v>726</v>
      </c>
      <c r="D33">
        <v>1980</v>
      </c>
      <c r="E33" s="7" t="s">
        <v>1267</v>
      </c>
      <c r="F33">
        <v>990</v>
      </c>
      <c r="G33">
        <v>2140</v>
      </c>
      <c r="H33" t="s">
        <v>9</v>
      </c>
      <c r="I33" t="s">
        <v>4</v>
      </c>
      <c r="J33" s="24">
        <v>1659.6999999999998</v>
      </c>
      <c r="N33">
        <v>47</v>
      </c>
      <c r="O33" s="34"/>
      <c r="P33" s="34"/>
      <c r="Q33" s="34"/>
      <c r="R33">
        <v>2347</v>
      </c>
      <c r="S33" s="24">
        <f t="shared" si="3"/>
        <v>1642.8999999999999</v>
      </c>
      <c r="T33">
        <v>990</v>
      </c>
    </row>
    <row r="34" spans="1:20" x14ac:dyDescent="0.2">
      <c r="A34" t="s">
        <v>727</v>
      </c>
      <c r="B34" t="s">
        <v>726</v>
      </c>
      <c r="D34" t="s">
        <v>11</v>
      </c>
      <c r="G34" t="s">
        <v>12</v>
      </c>
      <c r="H34" t="s">
        <v>2</v>
      </c>
      <c r="I34" t="s">
        <v>10</v>
      </c>
      <c r="J34" s="24">
        <v>787.8</v>
      </c>
      <c r="N34">
        <v>47</v>
      </c>
      <c r="O34" s="34" t="s">
        <v>964</v>
      </c>
      <c r="P34" s="35" t="s">
        <v>965</v>
      </c>
      <c r="Q34" s="35" t="s">
        <v>966</v>
      </c>
      <c r="R34">
        <v>1299</v>
      </c>
      <c r="S34" s="24">
        <f t="shared" si="3"/>
        <v>779.4</v>
      </c>
    </row>
    <row r="35" spans="1:20" x14ac:dyDescent="0.2">
      <c r="A35" t="s">
        <v>728</v>
      </c>
      <c r="B35" t="s">
        <v>726</v>
      </c>
      <c r="D35" t="s">
        <v>11</v>
      </c>
      <c r="G35">
        <v>2050</v>
      </c>
      <c r="H35" t="s">
        <v>2</v>
      </c>
      <c r="I35" t="s">
        <v>10</v>
      </c>
      <c r="J35" s="24">
        <v>754.8</v>
      </c>
      <c r="N35">
        <v>47</v>
      </c>
      <c r="R35">
        <v>1244</v>
      </c>
      <c r="S35" s="24">
        <f t="shared" si="3"/>
        <v>746.4</v>
      </c>
    </row>
    <row r="36" spans="1:20" x14ac:dyDescent="0.2">
      <c r="A36" t="s">
        <v>729</v>
      </c>
      <c r="B36" t="s">
        <v>726</v>
      </c>
      <c r="D36" t="s">
        <v>11</v>
      </c>
      <c r="G36" t="s">
        <v>13</v>
      </c>
      <c r="H36" t="s">
        <v>2</v>
      </c>
      <c r="I36" t="s">
        <v>10</v>
      </c>
      <c r="J36" s="24">
        <v>802.19999999999993</v>
      </c>
      <c r="N36">
        <v>47</v>
      </c>
      <c r="R36">
        <v>1323</v>
      </c>
      <c r="S36" s="24">
        <f t="shared" si="3"/>
        <v>793.8</v>
      </c>
    </row>
    <row r="37" spans="1:20" x14ac:dyDescent="0.2">
      <c r="A37" t="s">
        <v>730</v>
      </c>
      <c r="B37" t="s">
        <v>726</v>
      </c>
      <c r="D37" t="s">
        <v>11</v>
      </c>
      <c r="G37">
        <v>2140</v>
      </c>
      <c r="H37" t="s">
        <v>2</v>
      </c>
      <c r="I37" t="s">
        <v>10</v>
      </c>
      <c r="J37" s="24">
        <v>768.59999999999991</v>
      </c>
      <c r="N37">
        <v>47</v>
      </c>
      <c r="R37">
        <v>1267</v>
      </c>
      <c r="S37" s="24">
        <f t="shared" si="3"/>
        <v>760.19999999999993</v>
      </c>
    </row>
    <row r="38" spans="1:20" x14ac:dyDescent="0.2">
      <c r="A38" t="s">
        <v>731</v>
      </c>
      <c r="B38" t="s">
        <v>726</v>
      </c>
      <c r="D38" t="s">
        <v>11</v>
      </c>
      <c r="G38" t="s">
        <v>14</v>
      </c>
      <c r="H38" t="s">
        <v>2</v>
      </c>
      <c r="I38" t="s">
        <v>10</v>
      </c>
      <c r="J38" s="24">
        <v>919.19999999999993</v>
      </c>
      <c r="N38">
        <v>47</v>
      </c>
      <c r="R38">
        <v>1518</v>
      </c>
      <c r="S38" s="24">
        <f t="shared" si="3"/>
        <v>910.8</v>
      </c>
    </row>
    <row r="39" spans="1:20" x14ac:dyDescent="0.2">
      <c r="A39" t="s">
        <v>732</v>
      </c>
      <c r="B39" t="s">
        <v>726</v>
      </c>
      <c r="D39" t="s">
        <v>11</v>
      </c>
      <c r="G39" t="s">
        <v>15</v>
      </c>
      <c r="H39" t="s">
        <v>2</v>
      </c>
      <c r="I39" t="s">
        <v>10</v>
      </c>
      <c r="J39" s="24">
        <v>951.59999999999991</v>
      </c>
      <c r="N39">
        <v>47</v>
      </c>
      <c r="R39">
        <v>1572</v>
      </c>
      <c r="S39" s="24">
        <f t="shared" si="3"/>
        <v>943.19999999999993</v>
      </c>
    </row>
    <row r="40" spans="1:20" x14ac:dyDescent="0.2">
      <c r="A40" t="s">
        <v>733</v>
      </c>
      <c r="B40" t="s">
        <v>726</v>
      </c>
      <c r="D40" t="s">
        <v>11</v>
      </c>
      <c r="G40" t="s">
        <v>16</v>
      </c>
      <c r="H40" t="s">
        <v>2</v>
      </c>
      <c r="I40" t="s">
        <v>10</v>
      </c>
      <c r="J40" s="24">
        <v>1270.2</v>
      </c>
      <c r="N40">
        <v>47</v>
      </c>
      <c r="R40">
        <v>2103</v>
      </c>
      <c r="S40" s="24">
        <f t="shared" si="3"/>
        <v>1261.8</v>
      </c>
    </row>
    <row r="41" spans="1:20" x14ac:dyDescent="0.2">
      <c r="A41" t="s">
        <v>734</v>
      </c>
      <c r="B41" t="s">
        <v>726</v>
      </c>
      <c r="D41" t="s">
        <v>17</v>
      </c>
      <c r="G41" t="s">
        <v>12</v>
      </c>
      <c r="H41" t="s">
        <v>2</v>
      </c>
      <c r="I41" t="s">
        <v>10</v>
      </c>
      <c r="J41" s="24">
        <v>805.19999999999993</v>
      </c>
      <c r="N41">
        <v>47</v>
      </c>
      <c r="R41">
        <v>1328</v>
      </c>
      <c r="S41" s="24">
        <f t="shared" si="3"/>
        <v>796.8</v>
      </c>
    </row>
    <row r="42" spans="1:20" x14ac:dyDescent="0.2">
      <c r="A42" t="s">
        <v>735</v>
      </c>
      <c r="B42" t="s">
        <v>726</v>
      </c>
      <c r="D42" t="s">
        <v>17</v>
      </c>
      <c r="G42">
        <v>2050</v>
      </c>
      <c r="H42" t="s">
        <v>2</v>
      </c>
      <c r="I42" t="s">
        <v>10</v>
      </c>
      <c r="J42" s="24">
        <v>774.59999999999991</v>
      </c>
      <c r="N42">
        <v>47</v>
      </c>
      <c r="R42">
        <v>1277</v>
      </c>
      <c r="S42" s="24">
        <f t="shared" si="3"/>
        <v>766.19999999999993</v>
      </c>
    </row>
    <row r="43" spans="1:20" x14ac:dyDescent="0.2">
      <c r="A43" t="s">
        <v>736</v>
      </c>
      <c r="B43" t="s">
        <v>726</v>
      </c>
      <c r="D43" t="s">
        <v>17</v>
      </c>
      <c r="G43" t="s">
        <v>13</v>
      </c>
      <c r="H43" t="s">
        <v>2</v>
      </c>
      <c r="I43" t="s">
        <v>10</v>
      </c>
      <c r="J43" s="24">
        <v>820.19999999999993</v>
      </c>
      <c r="N43">
        <v>47</v>
      </c>
      <c r="R43">
        <v>1353</v>
      </c>
      <c r="S43" s="24">
        <f t="shared" si="3"/>
        <v>811.8</v>
      </c>
    </row>
    <row r="44" spans="1:20" x14ac:dyDescent="0.2">
      <c r="A44" t="s">
        <v>737</v>
      </c>
      <c r="B44" t="s">
        <v>726</v>
      </c>
      <c r="D44" t="s">
        <v>17</v>
      </c>
      <c r="G44">
        <v>2140</v>
      </c>
      <c r="H44" t="s">
        <v>2</v>
      </c>
      <c r="I44" t="s">
        <v>10</v>
      </c>
      <c r="J44" s="24">
        <v>790.8</v>
      </c>
      <c r="N44">
        <v>47</v>
      </c>
      <c r="R44">
        <v>1304</v>
      </c>
      <c r="S44" s="24">
        <f t="shared" si="3"/>
        <v>782.4</v>
      </c>
    </row>
    <row r="45" spans="1:20" x14ac:dyDescent="0.2">
      <c r="A45" t="s">
        <v>738</v>
      </c>
      <c r="B45" t="s">
        <v>726</v>
      </c>
      <c r="D45" t="s">
        <v>17</v>
      </c>
      <c r="G45" t="s">
        <v>14</v>
      </c>
      <c r="H45" t="s">
        <v>2</v>
      </c>
      <c r="I45" t="s">
        <v>10</v>
      </c>
      <c r="J45" s="24">
        <v>919.19999999999993</v>
      </c>
      <c r="N45">
        <v>47</v>
      </c>
      <c r="R45">
        <v>1518</v>
      </c>
      <c r="S45" s="24">
        <f t="shared" si="3"/>
        <v>910.8</v>
      </c>
    </row>
    <row r="46" spans="1:20" x14ac:dyDescent="0.2">
      <c r="A46" t="s">
        <v>739</v>
      </c>
      <c r="B46" t="s">
        <v>726</v>
      </c>
      <c r="D46" t="s">
        <v>17</v>
      </c>
      <c r="G46" t="s">
        <v>15</v>
      </c>
      <c r="H46" t="s">
        <v>2</v>
      </c>
      <c r="I46" t="s">
        <v>10</v>
      </c>
      <c r="J46" s="24">
        <v>951.59999999999991</v>
      </c>
      <c r="N46">
        <v>47</v>
      </c>
      <c r="R46">
        <v>1572</v>
      </c>
      <c r="S46" s="24">
        <f t="shared" si="3"/>
        <v>943.19999999999993</v>
      </c>
    </row>
    <row r="47" spans="1:20" x14ac:dyDescent="0.2">
      <c r="A47" t="s">
        <v>740</v>
      </c>
      <c r="B47" t="s">
        <v>726</v>
      </c>
      <c r="D47" t="s">
        <v>17</v>
      </c>
      <c r="G47" t="s">
        <v>16</v>
      </c>
      <c r="H47" t="s">
        <v>2</v>
      </c>
      <c r="I47" t="s">
        <v>10</v>
      </c>
      <c r="J47" s="24">
        <v>1270.2</v>
      </c>
      <c r="N47">
        <v>47</v>
      </c>
      <c r="R47">
        <v>2103</v>
      </c>
      <c r="S47" s="24">
        <f t="shared" si="3"/>
        <v>1261.8</v>
      </c>
    </row>
    <row r="48" spans="1:20" x14ac:dyDescent="0.2">
      <c r="A48" t="s">
        <v>741</v>
      </c>
      <c r="B48" t="s">
        <v>726</v>
      </c>
      <c r="D48" t="s">
        <v>18</v>
      </c>
      <c r="G48" t="s">
        <v>12</v>
      </c>
      <c r="H48" t="s">
        <v>2</v>
      </c>
      <c r="I48" t="s">
        <v>10</v>
      </c>
      <c r="J48" s="24">
        <v>820.19999999999993</v>
      </c>
      <c r="N48">
        <v>47</v>
      </c>
      <c r="R48">
        <v>1353</v>
      </c>
      <c r="S48" s="24">
        <f t="shared" si="3"/>
        <v>811.8</v>
      </c>
    </row>
    <row r="49" spans="1:19" x14ac:dyDescent="0.2">
      <c r="A49" t="s">
        <v>742</v>
      </c>
      <c r="B49" t="s">
        <v>726</v>
      </c>
      <c r="D49" t="s">
        <v>18</v>
      </c>
      <c r="G49">
        <v>2050</v>
      </c>
      <c r="H49" t="s">
        <v>2</v>
      </c>
      <c r="I49" t="s">
        <v>10</v>
      </c>
      <c r="J49" s="24">
        <v>792.59999999999991</v>
      </c>
      <c r="N49">
        <v>47</v>
      </c>
      <c r="R49">
        <v>1307</v>
      </c>
      <c r="S49" s="24">
        <f t="shared" si="3"/>
        <v>784.19999999999993</v>
      </c>
    </row>
    <row r="50" spans="1:19" x14ac:dyDescent="0.2">
      <c r="A50" t="s">
        <v>743</v>
      </c>
      <c r="B50" t="s">
        <v>726</v>
      </c>
      <c r="D50" t="s">
        <v>18</v>
      </c>
      <c r="G50" t="s">
        <v>13</v>
      </c>
      <c r="H50" t="s">
        <v>2</v>
      </c>
      <c r="I50" t="s">
        <v>10</v>
      </c>
      <c r="J50" s="24">
        <v>840</v>
      </c>
      <c r="N50">
        <v>47</v>
      </c>
      <c r="R50">
        <v>1386</v>
      </c>
      <c r="S50" s="24">
        <f t="shared" si="3"/>
        <v>831.6</v>
      </c>
    </row>
    <row r="51" spans="1:19" x14ac:dyDescent="0.2">
      <c r="A51" t="s">
        <v>744</v>
      </c>
      <c r="B51" t="s">
        <v>726</v>
      </c>
      <c r="D51" t="s">
        <v>18</v>
      </c>
      <c r="G51">
        <v>2140</v>
      </c>
      <c r="H51" t="s">
        <v>2</v>
      </c>
      <c r="I51" t="s">
        <v>10</v>
      </c>
      <c r="J51" s="24">
        <v>805.19999999999993</v>
      </c>
      <c r="N51">
        <v>47</v>
      </c>
      <c r="R51">
        <v>1328</v>
      </c>
      <c r="S51" s="24">
        <f t="shared" si="3"/>
        <v>796.8</v>
      </c>
    </row>
    <row r="52" spans="1:19" x14ac:dyDescent="0.2">
      <c r="A52" t="s">
        <v>745</v>
      </c>
      <c r="B52" t="s">
        <v>726</v>
      </c>
      <c r="D52" t="s">
        <v>18</v>
      </c>
      <c r="G52" t="s">
        <v>14</v>
      </c>
      <c r="H52" t="s">
        <v>2</v>
      </c>
      <c r="I52" t="s">
        <v>10</v>
      </c>
      <c r="J52" s="24">
        <v>981.59999999999991</v>
      </c>
      <c r="N52">
        <v>47</v>
      </c>
      <c r="R52">
        <v>1622</v>
      </c>
      <c r="S52" s="24">
        <f t="shared" si="3"/>
        <v>973.19999999999993</v>
      </c>
    </row>
    <row r="53" spans="1:19" x14ac:dyDescent="0.2">
      <c r="A53" t="s">
        <v>746</v>
      </c>
      <c r="B53" t="s">
        <v>726</v>
      </c>
      <c r="D53" t="s">
        <v>18</v>
      </c>
      <c r="G53" t="s">
        <v>15</v>
      </c>
      <c r="H53" t="s">
        <v>2</v>
      </c>
      <c r="I53" t="s">
        <v>10</v>
      </c>
      <c r="J53" s="24">
        <v>1013.9999999999999</v>
      </c>
      <c r="N53">
        <v>47</v>
      </c>
      <c r="R53">
        <v>1676</v>
      </c>
      <c r="S53" s="24">
        <f t="shared" si="3"/>
        <v>1005.5999999999999</v>
      </c>
    </row>
    <row r="54" spans="1:19" x14ac:dyDescent="0.2">
      <c r="A54" t="s">
        <v>747</v>
      </c>
      <c r="B54" t="s">
        <v>726</v>
      </c>
      <c r="D54" t="s">
        <v>18</v>
      </c>
      <c r="G54" t="s">
        <v>16</v>
      </c>
      <c r="H54" t="s">
        <v>2</v>
      </c>
      <c r="I54" t="s">
        <v>10</v>
      </c>
      <c r="J54" s="24">
        <v>1370.4</v>
      </c>
      <c r="N54">
        <v>47</v>
      </c>
      <c r="R54">
        <v>2270</v>
      </c>
      <c r="S54" s="24">
        <f t="shared" si="3"/>
        <v>1362</v>
      </c>
    </row>
    <row r="55" spans="1:19" x14ac:dyDescent="0.2">
      <c r="A55" t="s">
        <v>748</v>
      </c>
      <c r="B55" t="s">
        <v>726</v>
      </c>
      <c r="D55" t="s">
        <v>19</v>
      </c>
      <c r="G55" t="s">
        <v>12</v>
      </c>
      <c r="H55" t="s">
        <v>2</v>
      </c>
      <c r="I55" t="s">
        <v>10</v>
      </c>
      <c r="J55" s="24">
        <v>868.8</v>
      </c>
      <c r="N55">
        <v>47</v>
      </c>
      <c r="R55">
        <v>1434</v>
      </c>
      <c r="S55" s="24">
        <f t="shared" si="3"/>
        <v>860.4</v>
      </c>
    </row>
    <row r="56" spans="1:19" x14ac:dyDescent="0.2">
      <c r="A56" t="s">
        <v>749</v>
      </c>
      <c r="B56" t="s">
        <v>726</v>
      </c>
      <c r="D56" t="s">
        <v>19</v>
      </c>
      <c r="G56">
        <v>2050</v>
      </c>
      <c r="H56" t="s">
        <v>2</v>
      </c>
      <c r="I56" t="s">
        <v>10</v>
      </c>
      <c r="J56" s="24">
        <v>843</v>
      </c>
      <c r="N56">
        <v>47</v>
      </c>
      <c r="R56">
        <v>1391</v>
      </c>
      <c r="S56" s="24">
        <f t="shared" si="3"/>
        <v>834.6</v>
      </c>
    </row>
    <row r="57" spans="1:19" x14ac:dyDescent="0.2">
      <c r="A57" t="s">
        <v>750</v>
      </c>
      <c r="B57" t="s">
        <v>726</v>
      </c>
      <c r="D57" t="s">
        <v>19</v>
      </c>
      <c r="G57" t="s">
        <v>13</v>
      </c>
      <c r="H57" t="s">
        <v>2</v>
      </c>
      <c r="I57" t="s">
        <v>10</v>
      </c>
      <c r="J57" s="24">
        <v>888.59999999999991</v>
      </c>
      <c r="N57">
        <v>47</v>
      </c>
      <c r="R57">
        <v>1467</v>
      </c>
      <c r="S57" s="24">
        <f t="shared" si="3"/>
        <v>880.19999999999993</v>
      </c>
    </row>
    <row r="58" spans="1:19" x14ac:dyDescent="0.2">
      <c r="A58" t="s">
        <v>751</v>
      </c>
      <c r="B58" t="s">
        <v>726</v>
      </c>
      <c r="D58" t="s">
        <v>19</v>
      </c>
      <c r="G58">
        <v>2140</v>
      </c>
      <c r="H58" t="s">
        <v>2</v>
      </c>
      <c r="I58" t="s">
        <v>10</v>
      </c>
      <c r="J58" s="24">
        <v>862.19999999999993</v>
      </c>
      <c r="N58">
        <v>47</v>
      </c>
      <c r="R58">
        <v>1423</v>
      </c>
      <c r="S58" s="24">
        <f t="shared" si="3"/>
        <v>853.8</v>
      </c>
    </row>
    <row r="59" spans="1:19" x14ac:dyDescent="0.2">
      <c r="A59" t="s">
        <v>752</v>
      </c>
      <c r="B59" t="s">
        <v>726</v>
      </c>
      <c r="D59" t="s">
        <v>19</v>
      </c>
      <c r="G59" t="s">
        <v>14</v>
      </c>
      <c r="H59" t="s">
        <v>2</v>
      </c>
      <c r="I59" t="s">
        <v>10</v>
      </c>
      <c r="J59" s="24">
        <v>981.59999999999991</v>
      </c>
      <c r="N59">
        <v>47</v>
      </c>
      <c r="R59">
        <v>1622</v>
      </c>
      <c r="S59" s="24">
        <f t="shared" si="3"/>
        <v>973.19999999999993</v>
      </c>
    </row>
    <row r="60" spans="1:19" x14ac:dyDescent="0.2">
      <c r="A60" t="s">
        <v>753</v>
      </c>
      <c r="B60" t="s">
        <v>726</v>
      </c>
      <c r="D60" t="s">
        <v>19</v>
      </c>
      <c r="G60" t="s">
        <v>15</v>
      </c>
      <c r="H60" t="s">
        <v>2</v>
      </c>
      <c r="I60" t="s">
        <v>10</v>
      </c>
      <c r="J60" s="24">
        <v>1013.9999999999999</v>
      </c>
      <c r="N60">
        <v>47</v>
      </c>
      <c r="R60">
        <v>1676</v>
      </c>
      <c r="S60" s="24">
        <f t="shared" si="3"/>
        <v>1005.5999999999999</v>
      </c>
    </row>
    <row r="61" spans="1:19" x14ac:dyDescent="0.2">
      <c r="A61" t="s">
        <v>754</v>
      </c>
      <c r="B61" t="s">
        <v>726</v>
      </c>
      <c r="D61" t="s">
        <v>19</v>
      </c>
      <c r="G61" t="s">
        <v>16</v>
      </c>
      <c r="H61" t="s">
        <v>2</v>
      </c>
      <c r="I61" t="s">
        <v>10</v>
      </c>
      <c r="J61" s="24">
        <v>1370.4</v>
      </c>
      <c r="N61">
        <v>47</v>
      </c>
      <c r="R61">
        <v>2270</v>
      </c>
      <c r="S61" s="24">
        <f t="shared" si="3"/>
        <v>1362</v>
      </c>
    </row>
    <row r="62" spans="1:19" x14ac:dyDescent="0.2">
      <c r="A62" t="s">
        <v>755</v>
      </c>
      <c r="B62" t="s">
        <v>726</v>
      </c>
      <c r="D62" t="s">
        <v>20</v>
      </c>
      <c r="G62" t="s">
        <v>12</v>
      </c>
      <c r="H62" t="s">
        <v>2</v>
      </c>
      <c r="I62" t="s">
        <v>10</v>
      </c>
      <c r="J62" s="24">
        <v>905.4</v>
      </c>
      <c r="N62">
        <v>47</v>
      </c>
      <c r="R62">
        <v>1495</v>
      </c>
      <c r="S62" s="24">
        <f t="shared" si="3"/>
        <v>897</v>
      </c>
    </row>
    <row r="63" spans="1:19" x14ac:dyDescent="0.2">
      <c r="A63" t="s">
        <v>756</v>
      </c>
      <c r="B63" t="s">
        <v>726</v>
      </c>
      <c r="D63" t="s">
        <v>20</v>
      </c>
      <c r="G63">
        <v>2050</v>
      </c>
      <c r="H63" t="s">
        <v>2</v>
      </c>
      <c r="I63" t="s">
        <v>10</v>
      </c>
      <c r="J63" s="24">
        <v>881.4</v>
      </c>
      <c r="N63">
        <v>47</v>
      </c>
      <c r="R63">
        <v>1455</v>
      </c>
      <c r="S63" s="24">
        <f t="shared" si="3"/>
        <v>873</v>
      </c>
    </row>
    <row r="64" spans="1:19" x14ac:dyDescent="0.2">
      <c r="A64" t="s">
        <v>757</v>
      </c>
      <c r="B64" t="s">
        <v>726</v>
      </c>
      <c r="D64" t="s">
        <v>20</v>
      </c>
      <c r="G64" t="s">
        <v>13</v>
      </c>
      <c r="H64" t="s">
        <v>2</v>
      </c>
      <c r="I64" t="s">
        <v>10</v>
      </c>
      <c r="J64" s="24">
        <v>925.8</v>
      </c>
      <c r="N64">
        <v>47</v>
      </c>
      <c r="R64">
        <v>1529</v>
      </c>
      <c r="S64" s="24">
        <f t="shared" si="3"/>
        <v>917.4</v>
      </c>
    </row>
    <row r="65" spans="1:20" x14ac:dyDescent="0.2">
      <c r="A65" t="s">
        <v>758</v>
      </c>
      <c r="B65" t="s">
        <v>726</v>
      </c>
      <c r="D65" t="s">
        <v>20</v>
      </c>
      <c r="G65">
        <v>2140</v>
      </c>
      <c r="H65" t="s">
        <v>2</v>
      </c>
      <c r="I65" t="s">
        <v>10</v>
      </c>
      <c r="J65" s="24">
        <v>901.8</v>
      </c>
      <c r="N65">
        <v>47</v>
      </c>
      <c r="R65">
        <v>1489</v>
      </c>
      <c r="S65" s="24">
        <f t="shared" si="3"/>
        <v>893.4</v>
      </c>
    </row>
    <row r="66" spans="1:20" x14ac:dyDescent="0.2">
      <c r="A66" t="s">
        <v>759</v>
      </c>
      <c r="B66" t="s">
        <v>726</v>
      </c>
      <c r="D66" t="s">
        <v>20</v>
      </c>
      <c r="G66" t="s">
        <v>14</v>
      </c>
      <c r="H66" t="s">
        <v>2</v>
      </c>
      <c r="I66" t="s">
        <v>10</v>
      </c>
      <c r="J66" s="24">
        <v>1038</v>
      </c>
      <c r="N66">
        <v>47</v>
      </c>
      <c r="R66">
        <v>1716</v>
      </c>
      <c r="S66" s="24">
        <f t="shared" si="3"/>
        <v>1029.5999999999999</v>
      </c>
    </row>
    <row r="67" spans="1:20" x14ac:dyDescent="0.2">
      <c r="A67" t="s">
        <v>760</v>
      </c>
      <c r="B67" t="s">
        <v>726</v>
      </c>
      <c r="D67" t="s">
        <v>20</v>
      </c>
      <c r="G67" t="s">
        <v>15</v>
      </c>
      <c r="H67" t="s">
        <v>2</v>
      </c>
      <c r="I67" t="s">
        <v>10</v>
      </c>
      <c r="J67" s="24">
        <v>1183.8</v>
      </c>
      <c r="N67">
        <v>47</v>
      </c>
      <c r="R67">
        <v>1959</v>
      </c>
      <c r="S67" s="24">
        <f t="shared" ref="S67:S130" si="4">IF(I67="Standard", R67*0.7, IF(I67="Sur mesure", R67*0.6, "Valeur non reconnue"))</f>
        <v>1175.3999999999999</v>
      </c>
    </row>
    <row r="68" spans="1:20" x14ac:dyDescent="0.2">
      <c r="A68" t="s">
        <v>761</v>
      </c>
      <c r="B68" t="s">
        <v>726</v>
      </c>
      <c r="D68" t="s">
        <v>20</v>
      </c>
      <c r="G68" t="s">
        <v>16</v>
      </c>
      <c r="H68" t="s">
        <v>2</v>
      </c>
      <c r="I68" t="s">
        <v>10</v>
      </c>
      <c r="J68" s="24">
        <v>1653</v>
      </c>
      <c r="N68">
        <v>47</v>
      </c>
      <c r="R68">
        <v>2741</v>
      </c>
      <c r="S68" s="24">
        <f t="shared" si="4"/>
        <v>1644.6</v>
      </c>
    </row>
    <row r="69" spans="1:20" x14ac:dyDescent="0.2">
      <c r="A69" s="1" t="s">
        <v>762</v>
      </c>
      <c r="B69" t="s">
        <v>726</v>
      </c>
      <c r="D69" s="2" t="s">
        <v>23</v>
      </c>
      <c r="E69" s="2" t="s">
        <v>11</v>
      </c>
      <c r="F69" s="6"/>
      <c r="G69" s="2" t="s">
        <v>12</v>
      </c>
      <c r="H69" s="2" t="s">
        <v>9</v>
      </c>
      <c r="I69" s="2" t="s">
        <v>10</v>
      </c>
      <c r="J69" s="24">
        <v>1608</v>
      </c>
      <c r="N69">
        <v>47</v>
      </c>
      <c r="R69" s="2">
        <v>2652</v>
      </c>
      <c r="S69" s="24">
        <f t="shared" si="4"/>
        <v>1591.2</v>
      </c>
      <c r="T69" s="2" t="s">
        <v>1234</v>
      </c>
    </row>
    <row r="70" spans="1:20" x14ac:dyDescent="0.2">
      <c r="A70" s="1" t="s">
        <v>763</v>
      </c>
      <c r="B70" t="s">
        <v>726</v>
      </c>
      <c r="D70" s="2" t="s">
        <v>23</v>
      </c>
      <c r="E70" s="2" t="s">
        <v>11</v>
      </c>
      <c r="F70" s="6"/>
      <c r="G70" s="2">
        <v>2050</v>
      </c>
      <c r="H70" s="2" t="s">
        <v>9</v>
      </c>
      <c r="I70" s="2" t="s">
        <v>10</v>
      </c>
      <c r="J70" s="24">
        <v>1569.6</v>
      </c>
      <c r="N70">
        <v>47</v>
      </c>
      <c r="R70" s="2">
        <v>2588</v>
      </c>
      <c r="S70" s="24">
        <f t="shared" si="4"/>
        <v>1552.8</v>
      </c>
      <c r="T70" s="2" t="s">
        <v>1234</v>
      </c>
    </row>
    <row r="71" spans="1:20" x14ac:dyDescent="0.2">
      <c r="A71" s="1" t="s">
        <v>764</v>
      </c>
      <c r="B71" t="s">
        <v>726</v>
      </c>
      <c r="D71" s="2" t="s">
        <v>23</v>
      </c>
      <c r="E71" s="2" t="s">
        <v>11</v>
      </c>
      <c r="F71" s="6"/>
      <c r="G71" s="2" t="s">
        <v>13</v>
      </c>
      <c r="H71" s="2" t="s">
        <v>9</v>
      </c>
      <c r="I71" s="2" t="s">
        <v>10</v>
      </c>
      <c r="J71" s="24">
        <v>1633.1999999999998</v>
      </c>
      <c r="N71">
        <v>47</v>
      </c>
      <c r="R71" s="2">
        <v>2694</v>
      </c>
      <c r="S71" s="24">
        <f t="shared" si="4"/>
        <v>1616.3999999999999</v>
      </c>
      <c r="T71" s="2" t="s">
        <v>1234</v>
      </c>
    </row>
    <row r="72" spans="1:20" x14ac:dyDescent="0.2">
      <c r="A72" s="1" t="s">
        <v>765</v>
      </c>
      <c r="B72" t="s">
        <v>726</v>
      </c>
      <c r="D72" s="2" t="s">
        <v>23</v>
      </c>
      <c r="E72" s="2" t="s">
        <v>11</v>
      </c>
      <c r="F72" s="6"/>
      <c r="G72" s="2">
        <v>2140</v>
      </c>
      <c r="H72" s="2" t="s">
        <v>9</v>
      </c>
      <c r="I72" s="2" t="s">
        <v>10</v>
      </c>
      <c r="J72" s="24">
        <v>1593.6</v>
      </c>
      <c r="N72">
        <v>47</v>
      </c>
      <c r="R72" s="2">
        <v>2628</v>
      </c>
      <c r="S72" s="24">
        <f t="shared" si="4"/>
        <v>1576.8</v>
      </c>
      <c r="T72" s="2" t="s">
        <v>1234</v>
      </c>
    </row>
    <row r="73" spans="1:20" x14ac:dyDescent="0.2">
      <c r="A73" s="1" t="s">
        <v>766</v>
      </c>
      <c r="B73" t="s">
        <v>726</v>
      </c>
      <c r="D73" s="2" t="s">
        <v>23</v>
      </c>
      <c r="E73" s="2" t="s">
        <v>11</v>
      </c>
      <c r="F73" s="6"/>
      <c r="G73" s="2" t="s">
        <v>14</v>
      </c>
      <c r="H73" s="2" t="s">
        <v>9</v>
      </c>
      <c r="I73" s="2" t="s">
        <v>10</v>
      </c>
      <c r="J73" s="24">
        <v>1753.1999999999998</v>
      </c>
      <c r="N73">
        <v>47</v>
      </c>
      <c r="R73" s="2">
        <v>2894</v>
      </c>
      <c r="S73" s="24">
        <f t="shared" si="4"/>
        <v>1736.3999999999999</v>
      </c>
      <c r="T73" s="2" t="s">
        <v>1234</v>
      </c>
    </row>
    <row r="74" spans="1:20" x14ac:dyDescent="0.2">
      <c r="A74" s="1" t="s">
        <v>767</v>
      </c>
      <c r="B74" t="s">
        <v>726</v>
      </c>
      <c r="D74" s="2" t="s">
        <v>23</v>
      </c>
      <c r="E74" s="2" t="s">
        <v>11</v>
      </c>
      <c r="F74" s="6"/>
      <c r="G74" s="2" t="s">
        <v>15</v>
      </c>
      <c r="H74" s="2" t="s">
        <v>9</v>
      </c>
      <c r="I74" s="2" t="s">
        <v>10</v>
      </c>
      <c r="J74" s="24">
        <v>1798.1999999999998</v>
      </c>
      <c r="N74">
        <v>47</v>
      </c>
      <c r="R74" s="2">
        <v>2969</v>
      </c>
      <c r="S74" s="24">
        <f t="shared" si="4"/>
        <v>1781.3999999999999</v>
      </c>
      <c r="T74" s="2" t="s">
        <v>1234</v>
      </c>
    </row>
    <row r="75" spans="1:20" x14ac:dyDescent="0.2">
      <c r="A75" s="1" t="s">
        <v>768</v>
      </c>
      <c r="B75" t="s">
        <v>726</v>
      </c>
      <c r="D75" s="2" t="s">
        <v>23</v>
      </c>
      <c r="E75" s="2" t="s">
        <v>11</v>
      </c>
      <c r="F75" s="6"/>
      <c r="G75" s="2" t="s">
        <v>16</v>
      </c>
      <c r="H75" s="2" t="s">
        <v>9</v>
      </c>
      <c r="I75" s="2" t="s">
        <v>10</v>
      </c>
      <c r="J75" s="24">
        <v>2550</v>
      </c>
      <c r="N75">
        <v>47</v>
      </c>
      <c r="R75" s="2">
        <v>4222</v>
      </c>
      <c r="S75" s="24">
        <f t="shared" si="4"/>
        <v>2533.1999999999998</v>
      </c>
      <c r="T75" s="2" t="s">
        <v>1234</v>
      </c>
    </row>
    <row r="76" spans="1:20" x14ac:dyDescent="0.2">
      <c r="A76" s="1" t="s">
        <v>769</v>
      </c>
      <c r="B76" t="s">
        <v>726</v>
      </c>
      <c r="D76" s="2" t="s">
        <v>24</v>
      </c>
      <c r="E76" s="2" t="s">
        <v>1254</v>
      </c>
      <c r="F76" s="6"/>
      <c r="G76" s="2" t="s">
        <v>12</v>
      </c>
      <c r="H76" s="2" t="s">
        <v>9</v>
      </c>
      <c r="I76" s="2" t="s">
        <v>10</v>
      </c>
      <c r="J76" s="24">
        <v>1627.1999999999998</v>
      </c>
      <c r="N76">
        <v>47</v>
      </c>
      <c r="R76" s="2">
        <v>2684</v>
      </c>
      <c r="S76" s="24">
        <f t="shared" si="4"/>
        <v>1610.3999999999999</v>
      </c>
      <c r="T76" s="2" t="s">
        <v>1235</v>
      </c>
    </row>
    <row r="77" spans="1:20" x14ac:dyDescent="0.2">
      <c r="A77" s="1" t="s">
        <v>770</v>
      </c>
      <c r="B77" t="s">
        <v>726</v>
      </c>
      <c r="D77" s="2" t="s">
        <v>24</v>
      </c>
      <c r="E77" s="2" t="s">
        <v>1254</v>
      </c>
      <c r="F77" s="6"/>
      <c r="G77" s="2">
        <v>2050</v>
      </c>
      <c r="H77" s="2" t="s">
        <v>9</v>
      </c>
      <c r="I77" s="2" t="s">
        <v>10</v>
      </c>
      <c r="J77" s="24">
        <v>1587.6</v>
      </c>
      <c r="N77">
        <v>47</v>
      </c>
      <c r="R77" s="2">
        <v>2618</v>
      </c>
      <c r="S77" s="24">
        <f t="shared" si="4"/>
        <v>1570.8</v>
      </c>
      <c r="T77" s="2" t="s">
        <v>1235</v>
      </c>
    </row>
    <row r="78" spans="1:20" x14ac:dyDescent="0.2">
      <c r="A78" s="1" t="s">
        <v>771</v>
      </c>
      <c r="B78" t="s">
        <v>726</v>
      </c>
      <c r="D78" s="2" t="s">
        <v>24</v>
      </c>
      <c r="E78" s="2" t="s">
        <v>1254</v>
      </c>
      <c r="F78" s="6"/>
      <c r="G78" s="2" t="s">
        <v>13</v>
      </c>
      <c r="H78" s="2" t="s">
        <v>9</v>
      </c>
      <c r="I78" s="2" t="s">
        <v>10</v>
      </c>
      <c r="J78" s="24">
        <v>1651.8</v>
      </c>
      <c r="N78">
        <v>47</v>
      </c>
      <c r="R78" s="2">
        <v>2725</v>
      </c>
      <c r="S78" s="24">
        <f t="shared" si="4"/>
        <v>1635</v>
      </c>
      <c r="T78" s="2" t="s">
        <v>1235</v>
      </c>
    </row>
    <row r="79" spans="1:20" x14ac:dyDescent="0.2">
      <c r="A79" s="1" t="s">
        <v>772</v>
      </c>
      <c r="B79" t="s">
        <v>726</v>
      </c>
      <c r="D79" s="2" t="s">
        <v>24</v>
      </c>
      <c r="E79" s="2" t="s">
        <v>1254</v>
      </c>
      <c r="F79" s="6"/>
      <c r="G79" s="2">
        <v>2140</v>
      </c>
      <c r="H79" s="2" t="s">
        <v>9</v>
      </c>
      <c r="I79" s="2" t="s">
        <v>10</v>
      </c>
      <c r="J79" s="24">
        <v>1613.3999999999999</v>
      </c>
      <c r="N79">
        <v>47</v>
      </c>
      <c r="R79" s="2">
        <v>2661</v>
      </c>
      <c r="S79" s="24">
        <f t="shared" si="4"/>
        <v>1596.6</v>
      </c>
      <c r="T79" s="2" t="s">
        <v>1235</v>
      </c>
    </row>
    <row r="80" spans="1:20" x14ac:dyDescent="0.2">
      <c r="A80" s="1" t="s">
        <v>773</v>
      </c>
      <c r="B80" t="s">
        <v>726</v>
      </c>
      <c r="D80" s="2" t="s">
        <v>24</v>
      </c>
      <c r="E80" s="2" t="s">
        <v>1254</v>
      </c>
      <c r="F80" s="6"/>
      <c r="G80" s="2" t="s">
        <v>14</v>
      </c>
      <c r="H80" s="2" t="s">
        <v>9</v>
      </c>
      <c r="I80" s="2" t="s">
        <v>10</v>
      </c>
      <c r="J80" s="24">
        <v>1813.8</v>
      </c>
      <c r="N80">
        <v>47</v>
      </c>
      <c r="R80" s="2">
        <v>2995</v>
      </c>
      <c r="S80" s="24">
        <f t="shared" si="4"/>
        <v>1797</v>
      </c>
      <c r="T80" s="2" t="s">
        <v>1235</v>
      </c>
    </row>
    <row r="81" spans="1:20" x14ac:dyDescent="0.2">
      <c r="A81" s="1" t="s">
        <v>774</v>
      </c>
      <c r="B81" t="s">
        <v>726</v>
      </c>
      <c r="D81" s="2" t="s">
        <v>24</v>
      </c>
      <c r="E81" s="2" t="s">
        <v>1254</v>
      </c>
      <c r="F81" s="6"/>
      <c r="G81" s="2" t="s">
        <v>15</v>
      </c>
      <c r="H81" s="2" t="s">
        <v>9</v>
      </c>
      <c r="I81" s="2" t="s">
        <v>10</v>
      </c>
      <c r="J81" s="24">
        <v>1861.1999999999998</v>
      </c>
      <c r="N81">
        <v>47</v>
      </c>
      <c r="R81" s="2">
        <v>3074</v>
      </c>
      <c r="S81" s="24">
        <f t="shared" si="4"/>
        <v>1844.3999999999999</v>
      </c>
      <c r="T81" s="2" t="s">
        <v>1235</v>
      </c>
    </row>
    <row r="82" spans="1:20" x14ac:dyDescent="0.2">
      <c r="A82" s="1" t="s">
        <v>775</v>
      </c>
      <c r="B82" t="s">
        <v>726</v>
      </c>
      <c r="D82" s="2" t="s">
        <v>24</v>
      </c>
      <c r="E82" s="2" t="s">
        <v>1254</v>
      </c>
      <c r="F82" s="6"/>
      <c r="G82" s="2" t="s">
        <v>16</v>
      </c>
      <c r="H82" s="2" t="s">
        <v>9</v>
      </c>
      <c r="I82" s="2" t="s">
        <v>10</v>
      </c>
      <c r="J82" s="24">
        <v>2550</v>
      </c>
      <c r="N82">
        <v>47</v>
      </c>
      <c r="R82" s="2">
        <v>4222</v>
      </c>
      <c r="S82" s="24">
        <f t="shared" si="4"/>
        <v>2533.1999999999998</v>
      </c>
      <c r="T82" s="2" t="s">
        <v>1235</v>
      </c>
    </row>
    <row r="83" spans="1:20" x14ac:dyDescent="0.2">
      <c r="A83" s="1" t="s">
        <v>776</v>
      </c>
      <c r="B83" t="s">
        <v>726</v>
      </c>
      <c r="D83" s="2" t="s">
        <v>168</v>
      </c>
      <c r="E83" s="2" t="s">
        <v>1255</v>
      </c>
      <c r="F83" s="6"/>
      <c r="G83" s="2" t="s">
        <v>12</v>
      </c>
      <c r="H83" s="2" t="s">
        <v>9</v>
      </c>
      <c r="I83" s="2" t="s">
        <v>10</v>
      </c>
      <c r="J83" s="24">
        <v>1644.6</v>
      </c>
      <c r="N83">
        <v>47</v>
      </c>
      <c r="R83" s="2">
        <v>2713</v>
      </c>
      <c r="S83" s="24">
        <f t="shared" si="4"/>
        <v>1627.8</v>
      </c>
      <c r="T83" s="2" t="s">
        <v>1236</v>
      </c>
    </row>
    <row r="84" spans="1:20" x14ac:dyDescent="0.2">
      <c r="A84" s="1" t="s">
        <v>777</v>
      </c>
      <c r="B84" t="s">
        <v>726</v>
      </c>
      <c r="D84" s="2" t="s">
        <v>168</v>
      </c>
      <c r="E84" s="2" t="s">
        <v>1255</v>
      </c>
      <c r="F84" s="6"/>
      <c r="G84" s="2">
        <v>2050</v>
      </c>
      <c r="H84" s="2" t="s">
        <v>9</v>
      </c>
      <c r="I84" s="2" t="s">
        <v>10</v>
      </c>
      <c r="J84" s="24">
        <v>1600.8</v>
      </c>
      <c r="N84">
        <v>47</v>
      </c>
      <c r="R84" s="2">
        <v>2640</v>
      </c>
      <c r="S84" s="24">
        <f t="shared" si="4"/>
        <v>1584</v>
      </c>
      <c r="T84" s="2" t="s">
        <v>1236</v>
      </c>
    </row>
    <row r="85" spans="1:20" x14ac:dyDescent="0.2">
      <c r="A85" s="1" t="s">
        <v>778</v>
      </c>
      <c r="B85" t="s">
        <v>726</v>
      </c>
      <c r="D85" s="2" t="s">
        <v>168</v>
      </c>
      <c r="E85" s="2" t="s">
        <v>1255</v>
      </c>
      <c r="F85" s="6"/>
      <c r="G85" s="2" t="s">
        <v>13</v>
      </c>
      <c r="H85" s="2" t="s">
        <v>9</v>
      </c>
      <c r="I85" s="2" t="s">
        <v>10</v>
      </c>
      <c r="J85" s="24">
        <v>1671</v>
      </c>
      <c r="N85">
        <v>47</v>
      </c>
      <c r="R85" s="2">
        <v>2757</v>
      </c>
      <c r="S85" s="24">
        <f t="shared" si="4"/>
        <v>1654.2</v>
      </c>
      <c r="T85" s="2" t="s">
        <v>1236</v>
      </c>
    </row>
    <row r="86" spans="1:20" x14ac:dyDescent="0.2">
      <c r="A86" s="1" t="s">
        <v>779</v>
      </c>
      <c r="B86" t="s">
        <v>726</v>
      </c>
      <c r="D86" s="2" t="s">
        <v>168</v>
      </c>
      <c r="E86" s="2" t="s">
        <v>1255</v>
      </c>
      <c r="F86" s="6"/>
      <c r="G86" s="2">
        <v>2140</v>
      </c>
      <c r="H86" s="2" t="s">
        <v>9</v>
      </c>
      <c r="I86" s="2" t="s">
        <v>10</v>
      </c>
      <c r="J86" s="24">
        <v>1629</v>
      </c>
      <c r="N86">
        <v>47</v>
      </c>
      <c r="R86" s="2">
        <v>2687</v>
      </c>
      <c r="S86" s="24">
        <f t="shared" si="4"/>
        <v>1612.2</v>
      </c>
      <c r="T86" s="2" t="s">
        <v>1236</v>
      </c>
    </row>
    <row r="87" spans="1:20" x14ac:dyDescent="0.2">
      <c r="A87" s="1" t="s">
        <v>780</v>
      </c>
      <c r="B87" t="s">
        <v>726</v>
      </c>
      <c r="D87" s="2" t="s">
        <v>168</v>
      </c>
      <c r="E87" s="2" t="s">
        <v>1255</v>
      </c>
      <c r="F87" s="6"/>
      <c r="G87" s="2" t="s">
        <v>14</v>
      </c>
      <c r="H87" s="2" t="s">
        <v>9</v>
      </c>
      <c r="I87" s="2" t="s">
        <v>10</v>
      </c>
      <c r="J87" s="24">
        <v>1919.9999999999998</v>
      </c>
      <c r="N87">
        <v>47</v>
      </c>
      <c r="R87" s="2">
        <v>3172</v>
      </c>
      <c r="S87" s="24">
        <f t="shared" si="4"/>
        <v>1903.1999999999998</v>
      </c>
      <c r="T87" s="2" t="s">
        <v>1236</v>
      </c>
    </row>
    <row r="88" spans="1:20" x14ac:dyDescent="0.2">
      <c r="A88" s="1" t="s">
        <v>781</v>
      </c>
      <c r="B88" t="s">
        <v>726</v>
      </c>
      <c r="D88" s="2" t="s">
        <v>168</v>
      </c>
      <c r="E88" s="2" t="s">
        <v>1255</v>
      </c>
      <c r="F88" s="6"/>
      <c r="G88" s="2" t="s">
        <v>15</v>
      </c>
      <c r="H88" s="2" t="s">
        <v>9</v>
      </c>
      <c r="I88" s="2" t="s">
        <v>10</v>
      </c>
      <c r="J88" s="24">
        <v>1981.8</v>
      </c>
      <c r="N88">
        <v>47</v>
      </c>
      <c r="R88" s="2">
        <v>3275</v>
      </c>
      <c r="S88" s="24">
        <f t="shared" si="4"/>
        <v>1965</v>
      </c>
      <c r="T88" s="2" t="s">
        <v>1236</v>
      </c>
    </row>
    <row r="89" spans="1:20" x14ac:dyDescent="0.2">
      <c r="A89" s="1" t="s">
        <v>782</v>
      </c>
      <c r="B89" t="s">
        <v>726</v>
      </c>
      <c r="D89" s="2" t="s">
        <v>168</v>
      </c>
      <c r="E89" s="2" t="s">
        <v>1255</v>
      </c>
      <c r="F89" s="6"/>
      <c r="G89" s="2" t="s">
        <v>16</v>
      </c>
      <c r="H89" s="2" t="s">
        <v>9</v>
      </c>
      <c r="I89" s="2" t="s">
        <v>10</v>
      </c>
      <c r="J89" s="24">
        <v>2759.4</v>
      </c>
      <c r="N89">
        <v>47</v>
      </c>
      <c r="R89" s="2">
        <v>4571</v>
      </c>
      <c r="S89" s="24">
        <f t="shared" si="4"/>
        <v>2742.6</v>
      </c>
      <c r="T89" s="2" t="s">
        <v>1236</v>
      </c>
    </row>
    <row r="90" spans="1:20" x14ac:dyDescent="0.2">
      <c r="A90" s="1" t="s">
        <v>783</v>
      </c>
      <c r="B90" t="s">
        <v>726</v>
      </c>
      <c r="D90" s="2" t="s">
        <v>168</v>
      </c>
      <c r="E90" s="2" t="s">
        <v>1260</v>
      </c>
      <c r="F90" s="6"/>
      <c r="G90" s="2" t="s">
        <v>12</v>
      </c>
      <c r="H90" s="2" t="s">
        <v>9</v>
      </c>
      <c r="I90" s="2" t="s">
        <v>10</v>
      </c>
      <c r="J90" s="24">
        <v>1996.8</v>
      </c>
      <c r="N90">
        <v>47</v>
      </c>
      <c r="R90" s="2">
        <v>3300</v>
      </c>
      <c r="S90" s="24">
        <f t="shared" si="4"/>
        <v>1980</v>
      </c>
      <c r="T90" s="2" t="s">
        <v>1237</v>
      </c>
    </row>
    <row r="91" spans="1:20" x14ac:dyDescent="0.2">
      <c r="A91" s="1" t="s">
        <v>784</v>
      </c>
      <c r="B91" t="s">
        <v>726</v>
      </c>
      <c r="D91" s="2" t="s">
        <v>168</v>
      </c>
      <c r="E91" s="2" t="s">
        <v>1260</v>
      </c>
      <c r="F91" s="6"/>
      <c r="G91" s="2">
        <v>2050</v>
      </c>
      <c r="H91" s="2" t="s">
        <v>9</v>
      </c>
      <c r="I91" s="2" t="s">
        <v>10</v>
      </c>
      <c r="J91" s="24">
        <v>1996.8</v>
      </c>
      <c r="N91">
        <v>47</v>
      </c>
      <c r="R91" s="2">
        <v>3300</v>
      </c>
      <c r="S91" s="24">
        <f t="shared" si="4"/>
        <v>1980</v>
      </c>
      <c r="T91" s="2" t="s">
        <v>1237</v>
      </c>
    </row>
    <row r="92" spans="1:20" x14ac:dyDescent="0.2">
      <c r="A92" s="1" t="s">
        <v>785</v>
      </c>
      <c r="B92" t="s">
        <v>726</v>
      </c>
      <c r="D92" s="2" t="s">
        <v>168</v>
      </c>
      <c r="E92" s="2" t="s">
        <v>1260</v>
      </c>
      <c r="F92" s="6"/>
      <c r="G92" s="2" t="s">
        <v>13</v>
      </c>
      <c r="H92" s="2" t="s">
        <v>9</v>
      </c>
      <c r="I92" s="2" t="s">
        <v>10</v>
      </c>
      <c r="J92" s="24">
        <v>2042.9999999999998</v>
      </c>
      <c r="N92">
        <v>47</v>
      </c>
      <c r="R92" s="2">
        <v>3377</v>
      </c>
      <c r="S92" s="24">
        <f t="shared" si="4"/>
        <v>2026.1999999999998</v>
      </c>
      <c r="T92" s="2" t="s">
        <v>1237</v>
      </c>
    </row>
    <row r="93" spans="1:20" x14ac:dyDescent="0.2">
      <c r="A93" s="1" t="s">
        <v>786</v>
      </c>
      <c r="B93" t="s">
        <v>726</v>
      </c>
      <c r="D93" s="2" t="s">
        <v>168</v>
      </c>
      <c r="E93" s="2" t="s">
        <v>1260</v>
      </c>
      <c r="F93" s="6"/>
      <c r="G93" s="2">
        <v>2140</v>
      </c>
      <c r="H93" s="2" t="s">
        <v>9</v>
      </c>
      <c r="I93" s="2" t="s">
        <v>10</v>
      </c>
      <c r="J93" s="24">
        <v>2042.9999999999998</v>
      </c>
      <c r="N93">
        <v>47</v>
      </c>
      <c r="R93" s="2">
        <v>3377</v>
      </c>
      <c r="S93" s="24">
        <f t="shared" si="4"/>
        <v>2026.1999999999998</v>
      </c>
      <c r="T93" s="2" t="s">
        <v>1237</v>
      </c>
    </row>
    <row r="94" spans="1:20" x14ac:dyDescent="0.2">
      <c r="A94" s="1" t="s">
        <v>787</v>
      </c>
      <c r="B94" t="s">
        <v>726</v>
      </c>
      <c r="D94" s="2" t="s">
        <v>168</v>
      </c>
      <c r="E94" s="2" t="s">
        <v>1260</v>
      </c>
      <c r="F94" s="6"/>
      <c r="G94" s="2" t="s">
        <v>14</v>
      </c>
      <c r="H94" s="2" t="s">
        <v>9</v>
      </c>
      <c r="I94" s="2" t="s">
        <v>10</v>
      </c>
      <c r="J94" s="24">
        <v>2370.6</v>
      </c>
      <c r="N94">
        <v>47</v>
      </c>
      <c r="R94" s="2">
        <v>3923</v>
      </c>
      <c r="S94" s="24">
        <f t="shared" si="4"/>
        <v>2353.7999999999997</v>
      </c>
      <c r="T94" s="2" t="s">
        <v>1237</v>
      </c>
    </row>
    <row r="95" spans="1:20" x14ac:dyDescent="0.2">
      <c r="A95" s="1" t="s">
        <v>788</v>
      </c>
      <c r="B95" t="s">
        <v>726</v>
      </c>
      <c r="D95" s="2" t="s">
        <v>168</v>
      </c>
      <c r="E95" s="2" t="s">
        <v>1260</v>
      </c>
      <c r="F95" s="6"/>
      <c r="G95" s="2" t="s">
        <v>15</v>
      </c>
      <c r="H95" s="2" t="s">
        <v>9</v>
      </c>
      <c r="I95" s="2" t="s">
        <v>10</v>
      </c>
      <c r="J95" s="24">
        <v>2452.8000000000002</v>
      </c>
      <c r="N95">
        <v>47</v>
      </c>
      <c r="R95" s="2">
        <v>4060</v>
      </c>
      <c r="S95" s="24">
        <f t="shared" si="4"/>
        <v>2436</v>
      </c>
      <c r="T95" s="2" t="s">
        <v>1237</v>
      </c>
    </row>
    <row r="96" spans="1:20" x14ac:dyDescent="0.2">
      <c r="A96" s="1" t="s">
        <v>789</v>
      </c>
      <c r="B96" t="s">
        <v>726</v>
      </c>
      <c r="D96" s="2" t="s">
        <v>168</v>
      </c>
      <c r="E96" s="2" t="s">
        <v>1260</v>
      </c>
      <c r="F96" s="6"/>
      <c r="G96" s="2" t="s">
        <v>16</v>
      </c>
      <c r="H96" s="2" t="s">
        <v>9</v>
      </c>
      <c r="I96" s="2" t="s">
        <v>10</v>
      </c>
      <c r="J96" s="24">
        <v>3532.8</v>
      </c>
      <c r="N96">
        <v>47</v>
      </c>
      <c r="R96" s="2">
        <v>5860</v>
      </c>
      <c r="S96" s="24">
        <f t="shared" si="4"/>
        <v>3516</v>
      </c>
      <c r="T96" s="2" t="s">
        <v>1237</v>
      </c>
    </row>
    <row r="97" spans="1:20" x14ac:dyDescent="0.2">
      <c r="A97" s="1" t="s">
        <v>790</v>
      </c>
      <c r="B97" t="s">
        <v>726</v>
      </c>
      <c r="D97" s="2" t="s">
        <v>169</v>
      </c>
      <c r="E97" s="2" t="s">
        <v>1257</v>
      </c>
      <c r="F97" s="6"/>
      <c r="G97" s="2" t="s">
        <v>12</v>
      </c>
      <c r="H97" s="2" t="s">
        <v>9</v>
      </c>
      <c r="I97" s="2" t="s">
        <v>10</v>
      </c>
      <c r="J97" s="24">
        <v>1666.8</v>
      </c>
      <c r="N97">
        <v>47</v>
      </c>
      <c r="R97" s="2">
        <v>2750</v>
      </c>
      <c r="S97" s="24">
        <f t="shared" si="4"/>
        <v>1650</v>
      </c>
      <c r="T97" s="2" t="s">
        <v>1236</v>
      </c>
    </row>
    <row r="98" spans="1:20" x14ac:dyDescent="0.2">
      <c r="A98" s="1" t="s">
        <v>791</v>
      </c>
      <c r="B98" t="s">
        <v>726</v>
      </c>
      <c r="D98" s="2" t="s">
        <v>169</v>
      </c>
      <c r="E98" s="2" t="s">
        <v>1257</v>
      </c>
      <c r="F98" s="6"/>
      <c r="G98" s="2">
        <v>2050</v>
      </c>
      <c r="H98" s="2" t="s">
        <v>9</v>
      </c>
      <c r="I98" s="2" t="s">
        <v>10</v>
      </c>
      <c r="J98" s="24">
        <v>1633.1999999999998</v>
      </c>
      <c r="N98">
        <v>47</v>
      </c>
      <c r="R98" s="2">
        <v>2694</v>
      </c>
      <c r="S98" s="24">
        <f t="shared" si="4"/>
        <v>1616.3999999999999</v>
      </c>
      <c r="T98" s="2" t="s">
        <v>1236</v>
      </c>
    </row>
    <row r="99" spans="1:20" x14ac:dyDescent="0.2">
      <c r="A99" s="1" t="s">
        <v>792</v>
      </c>
      <c r="B99" t="s">
        <v>726</v>
      </c>
      <c r="D99" s="2" t="s">
        <v>169</v>
      </c>
      <c r="E99" s="2" t="s">
        <v>1257</v>
      </c>
      <c r="F99" s="6"/>
      <c r="G99" s="2" t="s">
        <v>13</v>
      </c>
      <c r="H99" s="2" t="s">
        <v>9</v>
      </c>
      <c r="I99" s="2" t="s">
        <v>10</v>
      </c>
      <c r="J99" s="24">
        <v>1695.6</v>
      </c>
      <c r="N99">
        <v>47</v>
      </c>
      <c r="R99" s="2">
        <v>2798</v>
      </c>
      <c r="S99" s="24">
        <f t="shared" si="4"/>
        <v>1678.8</v>
      </c>
      <c r="T99" s="2" t="s">
        <v>1236</v>
      </c>
    </row>
    <row r="100" spans="1:20" x14ac:dyDescent="0.2">
      <c r="A100" s="1" t="s">
        <v>793</v>
      </c>
      <c r="B100" t="s">
        <v>726</v>
      </c>
      <c r="D100" s="2" t="s">
        <v>169</v>
      </c>
      <c r="E100" s="2" t="s">
        <v>1257</v>
      </c>
      <c r="F100" s="6"/>
      <c r="G100" s="2">
        <v>2140</v>
      </c>
      <c r="H100" s="2" t="s">
        <v>9</v>
      </c>
      <c r="I100" s="2" t="s">
        <v>10</v>
      </c>
      <c r="J100" s="24">
        <v>1660.8</v>
      </c>
      <c r="N100">
        <v>47</v>
      </c>
      <c r="R100" s="2">
        <v>2740</v>
      </c>
      <c r="S100" s="24">
        <f t="shared" si="4"/>
        <v>1644</v>
      </c>
      <c r="T100" s="2" t="s">
        <v>1236</v>
      </c>
    </row>
    <row r="101" spans="1:20" x14ac:dyDescent="0.2">
      <c r="A101" s="1" t="s">
        <v>794</v>
      </c>
      <c r="B101" t="s">
        <v>726</v>
      </c>
      <c r="D101" s="2" t="s">
        <v>169</v>
      </c>
      <c r="E101" s="2" t="s">
        <v>1257</v>
      </c>
      <c r="F101" s="6"/>
      <c r="G101" s="2" t="s">
        <v>14</v>
      </c>
      <c r="H101" s="2" t="s">
        <v>9</v>
      </c>
      <c r="I101" s="2" t="s">
        <v>10</v>
      </c>
      <c r="J101" s="24">
        <v>1919.9999999999998</v>
      </c>
      <c r="N101">
        <v>47</v>
      </c>
      <c r="R101" s="2">
        <v>3172</v>
      </c>
      <c r="S101" s="24">
        <f t="shared" si="4"/>
        <v>1903.1999999999998</v>
      </c>
      <c r="T101" s="2" t="s">
        <v>1236</v>
      </c>
    </row>
    <row r="102" spans="1:20" x14ac:dyDescent="0.2">
      <c r="A102" s="1" t="s">
        <v>795</v>
      </c>
      <c r="B102" t="s">
        <v>726</v>
      </c>
      <c r="D102" s="2" t="s">
        <v>169</v>
      </c>
      <c r="E102" s="2" t="s">
        <v>1257</v>
      </c>
      <c r="F102" s="6"/>
      <c r="G102" s="2" t="s">
        <v>15</v>
      </c>
      <c r="H102" s="2" t="s">
        <v>9</v>
      </c>
      <c r="I102" s="2" t="s">
        <v>10</v>
      </c>
      <c r="J102" s="24">
        <v>1981.8</v>
      </c>
      <c r="N102">
        <v>47</v>
      </c>
      <c r="R102" s="2">
        <v>3275</v>
      </c>
      <c r="S102" s="24">
        <f t="shared" si="4"/>
        <v>1965</v>
      </c>
      <c r="T102" s="2" t="s">
        <v>1236</v>
      </c>
    </row>
    <row r="103" spans="1:20" x14ac:dyDescent="0.2">
      <c r="A103" s="1" t="s">
        <v>796</v>
      </c>
      <c r="B103" t="s">
        <v>726</v>
      </c>
      <c r="D103" s="2" t="s">
        <v>169</v>
      </c>
      <c r="E103" s="2" t="s">
        <v>1257</v>
      </c>
      <c r="F103" s="6"/>
      <c r="G103" s="2" t="s">
        <v>16</v>
      </c>
      <c r="H103" s="2" t="s">
        <v>9</v>
      </c>
      <c r="I103" s="2" t="s">
        <v>10</v>
      </c>
      <c r="J103" s="24">
        <v>2759.4</v>
      </c>
      <c r="N103">
        <v>47</v>
      </c>
      <c r="R103" s="2">
        <v>4571</v>
      </c>
      <c r="S103" s="24">
        <f t="shared" si="4"/>
        <v>2742.6</v>
      </c>
      <c r="T103" s="2" t="s">
        <v>1236</v>
      </c>
    </row>
    <row r="104" spans="1:20" x14ac:dyDescent="0.2">
      <c r="A104" s="1" t="s">
        <v>797</v>
      </c>
      <c r="B104" t="s">
        <v>726</v>
      </c>
      <c r="D104" s="2" t="s">
        <v>169</v>
      </c>
      <c r="E104" s="2" t="s">
        <v>1260</v>
      </c>
      <c r="F104" s="6"/>
      <c r="G104" s="2" t="s">
        <v>12</v>
      </c>
      <c r="H104" s="2" t="s">
        <v>9</v>
      </c>
      <c r="I104" s="2" t="s">
        <v>10</v>
      </c>
      <c r="J104" s="24">
        <v>1996.8</v>
      </c>
      <c r="N104">
        <v>47</v>
      </c>
      <c r="R104" s="2">
        <v>3300</v>
      </c>
      <c r="S104" s="24">
        <f t="shared" si="4"/>
        <v>1980</v>
      </c>
      <c r="T104" s="2" t="s">
        <v>1237</v>
      </c>
    </row>
    <row r="105" spans="1:20" x14ac:dyDescent="0.2">
      <c r="A105" s="1" t="s">
        <v>798</v>
      </c>
      <c r="B105" t="s">
        <v>726</v>
      </c>
      <c r="D105" s="2" t="s">
        <v>169</v>
      </c>
      <c r="E105" s="2" t="s">
        <v>1260</v>
      </c>
      <c r="F105" s="6"/>
      <c r="G105" s="2">
        <v>2050</v>
      </c>
      <c r="H105" s="2" t="s">
        <v>9</v>
      </c>
      <c r="I105" s="2" t="s">
        <v>10</v>
      </c>
      <c r="J105" s="24">
        <v>1996.8</v>
      </c>
      <c r="N105">
        <v>47</v>
      </c>
      <c r="R105" s="2">
        <v>3300</v>
      </c>
      <c r="S105" s="24">
        <f t="shared" si="4"/>
        <v>1980</v>
      </c>
      <c r="T105" s="2" t="s">
        <v>1237</v>
      </c>
    </row>
    <row r="106" spans="1:20" x14ac:dyDescent="0.2">
      <c r="A106" s="1" t="s">
        <v>799</v>
      </c>
      <c r="B106" t="s">
        <v>726</v>
      </c>
      <c r="D106" s="2" t="s">
        <v>169</v>
      </c>
      <c r="E106" s="2" t="s">
        <v>1260</v>
      </c>
      <c r="F106" s="6"/>
      <c r="G106" s="2" t="s">
        <v>13</v>
      </c>
      <c r="H106" s="2" t="s">
        <v>9</v>
      </c>
      <c r="I106" s="2" t="s">
        <v>10</v>
      </c>
      <c r="J106" s="24">
        <v>2042.9999999999998</v>
      </c>
      <c r="N106">
        <v>47</v>
      </c>
      <c r="R106" s="2">
        <v>3377</v>
      </c>
      <c r="S106" s="24">
        <f t="shared" si="4"/>
        <v>2026.1999999999998</v>
      </c>
      <c r="T106" s="2" t="s">
        <v>1237</v>
      </c>
    </row>
    <row r="107" spans="1:20" x14ac:dyDescent="0.2">
      <c r="A107" s="1" t="s">
        <v>800</v>
      </c>
      <c r="B107" t="s">
        <v>726</v>
      </c>
      <c r="D107" s="2" t="s">
        <v>169</v>
      </c>
      <c r="E107" s="2" t="s">
        <v>1260</v>
      </c>
      <c r="F107" s="6"/>
      <c r="G107" s="2">
        <v>2140</v>
      </c>
      <c r="H107" s="2" t="s">
        <v>9</v>
      </c>
      <c r="I107" s="2" t="s">
        <v>10</v>
      </c>
      <c r="J107" s="24">
        <v>2042.9999999999998</v>
      </c>
      <c r="N107">
        <v>47</v>
      </c>
      <c r="R107" s="2">
        <v>3377</v>
      </c>
      <c r="S107" s="24">
        <f t="shared" si="4"/>
        <v>2026.1999999999998</v>
      </c>
      <c r="T107" s="2" t="s">
        <v>1237</v>
      </c>
    </row>
    <row r="108" spans="1:20" x14ac:dyDescent="0.2">
      <c r="A108" s="1" t="s">
        <v>801</v>
      </c>
      <c r="B108" t="s">
        <v>726</v>
      </c>
      <c r="D108" s="2" t="s">
        <v>169</v>
      </c>
      <c r="E108" s="2" t="s">
        <v>1260</v>
      </c>
      <c r="F108" s="6"/>
      <c r="G108" s="2" t="s">
        <v>14</v>
      </c>
      <c r="H108" s="2" t="s">
        <v>9</v>
      </c>
      <c r="I108" s="2" t="s">
        <v>10</v>
      </c>
      <c r="J108" s="24">
        <v>2370.6</v>
      </c>
      <c r="N108">
        <v>47</v>
      </c>
      <c r="R108" s="2">
        <v>3923</v>
      </c>
      <c r="S108" s="24">
        <f t="shared" si="4"/>
        <v>2353.7999999999997</v>
      </c>
      <c r="T108" s="2" t="s">
        <v>1237</v>
      </c>
    </row>
    <row r="109" spans="1:20" x14ac:dyDescent="0.2">
      <c r="A109" s="1" t="s">
        <v>802</v>
      </c>
      <c r="B109" t="s">
        <v>726</v>
      </c>
      <c r="D109" s="2" t="s">
        <v>169</v>
      </c>
      <c r="E109" s="2" t="s">
        <v>1260</v>
      </c>
      <c r="F109" s="6"/>
      <c r="G109" s="2" t="s">
        <v>15</v>
      </c>
      <c r="H109" s="2" t="s">
        <v>9</v>
      </c>
      <c r="I109" s="2" t="s">
        <v>10</v>
      </c>
      <c r="J109" s="24">
        <v>2452.8000000000002</v>
      </c>
      <c r="N109">
        <v>47</v>
      </c>
      <c r="R109" s="2">
        <v>4060</v>
      </c>
      <c r="S109" s="24">
        <f t="shared" si="4"/>
        <v>2436</v>
      </c>
      <c r="T109" s="2" t="s">
        <v>1237</v>
      </c>
    </row>
    <row r="110" spans="1:20" x14ac:dyDescent="0.2">
      <c r="A110" s="1" t="s">
        <v>803</v>
      </c>
      <c r="B110" t="s">
        <v>726</v>
      </c>
      <c r="D110" s="2" t="s">
        <v>169</v>
      </c>
      <c r="E110" s="2" t="s">
        <v>1260</v>
      </c>
      <c r="F110" s="6"/>
      <c r="G110" s="2" t="s">
        <v>16</v>
      </c>
      <c r="H110" s="2" t="s">
        <v>9</v>
      </c>
      <c r="I110" s="2" t="s">
        <v>10</v>
      </c>
      <c r="J110" s="24">
        <v>3532.8</v>
      </c>
      <c r="N110">
        <v>47</v>
      </c>
      <c r="R110" s="2">
        <v>5860</v>
      </c>
      <c r="S110" s="24">
        <f t="shared" si="4"/>
        <v>3516</v>
      </c>
      <c r="T110" s="2" t="s">
        <v>1237</v>
      </c>
    </row>
    <row r="111" spans="1:20" x14ac:dyDescent="0.2">
      <c r="A111" s="1" t="s">
        <v>804</v>
      </c>
      <c r="B111" t="s">
        <v>726</v>
      </c>
      <c r="D111" s="2" t="s">
        <v>170</v>
      </c>
      <c r="E111" s="2" t="s">
        <v>1259</v>
      </c>
      <c r="F111" s="6"/>
      <c r="G111" s="2" t="s">
        <v>12</v>
      </c>
      <c r="H111" s="2" t="s">
        <v>9</v>
      </c>
      <c r="I111" s="2" t="s">
        <v>10</v>
      </c>
      <c r="J111" s="24">
        <v>1705.1999999999998</v>
      </c>
      <c r="N111">
        <v>47</v>
      </c>
      <c r="R111" s="2">
        <v>2814</v>
      </c>
      <c r="S111" s="24">
        <f t="shared" si="4"/>
        <v>1688.3999999999999</v>
      </c>
      <c r="T111" s="2" t="s">
        <v>1236</v>
      </c>
    </row>
    <row r="112" spans="1:20" x14ac:dyDescent="0.2">
      <c r="A112" s="1" t="s">
        <v>805</v>
      </c>
      <c r="B112" t="s">
        <v>726</v>
      </c>
      <c r="D112" s="2" t="s">
        <v>170</v>
      </c>
      <c r="E112" s="2" t="s">
        <v>1259</v>
      </c>
      <c r="F112" s="6"/>
      <c r="G112" s="2">
        <v>2050</v>
      </c>
      <c r="H112" s="2" t="s">
        <v>9</v>
      </c>
      <c r="I112" s="2" t="s">
        <v>10</v>
      </c>
      <c r="J112" s="24">
        <v>1669.1999999999998</v>
      </c>
      <c r="N112">
        <v>47</v>
      </c>
      <c r="R112" s="2">
        <v>2754</v>
      </c>
      <c r="S112" s="24">
        <f t="shared" si="4"/>
        <v>1652.3999999999999</v>
      </c>
      <c r="T112" s="2" t="s">
        <v>1236</v>
      </c>
    </row>
    <row r="113" spans="1:20" x14ac:dyDescent="0.2">
      <c r="A113" s="1" t="s">
        <v>806</v>
      </c>
      <c r="B113" t="s">
        <v>726</v>
      </c>
      <c r="D113" s="2" t="s">
        <v>170</v>
      </c>
      <c r="E113" s="2" t="s">
        <v>1259</v>
      </c>
      <c r="F113" s="6"/>
      <c r="G113" s="2" t="s">
        <v>13</v>
      </c>
      <c r="H113" s="2" t="s">
        <v>9</v>
      </c>
      <c r="I113" s="2" t="s">
        <v>10</v>
      </c>
      <c r="J113" s="24">
        <v>1733.3999999999999</v>
      </c>
      <c r="N113">
        <v>47</v>
      </c>
      <c r="R113" s="2">
        <v>2861</v>
      </c>
      <c r="S113" s="24">
        <f t="shared" si="4"/>
        <v>1716.6</v>
      </c>
      <c r="T113" s="2" t="s">
        <v>1236</v>
      </c>
    </row>
    <row r="114" spans="1:20" x14ac:dyDescent="0.2">
      <c r="A114" s="1" t="s">
        <v>807</v>
      </c>
      <c r="B114" t="s">
        <v>726</v>
      </c>
      <c r="D114" s="2" t="s">
        <v>170</v>
      </c>
      <c r="E114" s="2" t="s">
        <v>1259</v>
      </c>
      <c r="F114" s="6"/>
      <c r="G114" s="2">
        <v>2140</v>
      </c>
      <c r="H114" s="2" t="s">
        <v>9</v>
      </c>
      <c r="I114" s="2" t="s">
        <v>10</v>
      </c>
      <c r="J114" s="24">
        <v>1699.1999999999998</v>
      </c>
      <c r="N114">
        <v>47</v>
      </c>
      <c r="R114" s="2">
        <v>2804</v>
      </c>
      <c r="S114" s="24">
        <f t="shared" si="4"/>
        <v>1682.3999999999999</v>
      </c>
      <c r="T114" s="2" t="s">
        <v>1236</v>
      </c>
    </row>
    <row r="115" spans="1:20" x14ac:dyDescent="0.2">
      <c r="A115" s="1" t="s">
        <v>808</v>
      </c>
      <c r="B115" t="s">
        <v>726</v>
      </c>
      <c r="D115" s="2" t="s">
        <v>170</v>
      </c>
      <c r="E115" s="2" t="s">
        <v>1259</v>
      </c>
      <c r="F115" s="6"/>
      <c r="G115" s="2" t="s">
        <v>14</v>
      </c>
      <c r="H115" s="2" t="s">
        <v>9</v>
      </c>
      <c r="I115" s="2" t="s">
        <v>10</v>
      </c>
      <c r="J115" s="24">
        <v>1919.9999999999998</v>
      </c>
      <c r="N115">
        <v>47</v>
      </c>
      <c r="R115" s="2">
        <v>3172</v>
      </c>
      <c r="S115" s="24">
        <f t="shared" si="4"/>
        <v>1903.1999999999998</v>
      </c>
      <c r="T115" s="2" t="s">
        <v>1236</v>
      </c>
    </row>
    <row r="116" spans="1:20" x14ac:dyDescent="0.2">
      <c r="A116" s="1" t="s">
        <v>809</v>
      </c>
      <c r="B116" t="s">
        <v>726</v>
      </c>
      <c r="D116" s="2" t="s">
        <v>170</v>
      </c>
      <c r="E116" s="2" t="s">
        <v>1259</v>
      </c>
      <c r="F116" s="6"/>
      <c r="G116" s="2" t="s">
        <v>15</v>
      </c>
      <c r="H116" s="2" t="s">
        <v>9</v>
      </c>
      <c r="I116" s="2" t="s">
        <v>10</v>
      </c>
      <c r="J116" s="24">
        <v>1981.8</v>
      </c>
      <c r="N116">
        <v>47</v>
      </c>
      <c r="R116" s="2">
        <v>3275</v>
      </c>
      <c r="S116" s="24">
        <f t="shared" si="4"/>
        <v>1965</v>
      </c>
      <c r="T116" s="2" t="s">
        <v>1236</v>
      </c>
    </row>
    <row r="117" spans="1:20" x14ac:dyDescent="0.2">
      <c r="A117" s="1" t="s">
        <v>810</v>
      </c>
      <c r="B117" t="s">
        <v>726</v>
      </c>
      <c r="D117" s="2" t="s">
        <v>170</v>
      </c>
      <c r="E117" s="2" t="s">
        <v>1259</v>
      </c>
      <c r="F117" s="6"/>
      <c r="G117" s="2" t="s">
        <v>16</v>
      </c>
      <c r="H117" s="2" t="s">
        <v>9</v>
      </c>
      <c r="I117" s="2" t="s">
        <v>10</v>
      </c>
      <c r="J117" s="24">
        <v>2759.4</v>
      </c>
      <c r="N117">
        <v>47</v>
      </c>
      <c r="R117" s="2">
        <v>4571</v>
      </c>
      <c r="S117" s="24">
        <f t="shared" si="4"/>
        <v>2742.6</v>
      </c>
      <c r="T117" s="2" t="s">
        <v>1236</v>
      </c>
    </row>
    <row r="118" spans="1:20" x14ac:dyDescent="0.2">
      <c r="A118" s="1" t="s">
        <v>811</v>
      </c>
      <c r="B118" t="s">
        <v>726</v>
      </c>
      <c r="D118" s="2" t="s">
        <v>170</v>
      </c>
      <c r="E118" s="2" t="s">
        <v>1260</v>
      </c>
      <c r="F118" s="6"/>
      <c r="G118" s="2" t="s">
        <v>12</v>
      </c>
      <c r="H118" s="2" t="s">
        <v>9</v>
      </c>
      <c r="I118" s="2" t="s">
        <v>10</v>
      </c>
      <c r="J118" s="24">
        <v>1996.8</v>
      </c>
      <c r="N118">
        <v>47</v>
      </c>
      <c r="R118" s="2">
        <v>3300</v>
      </c>
      <c r="S118" s="24">
        <f t="shared" si="4"/>
        <v>1980</v>
      </c>
      <c r="T118" s="2" t="s">
        <v>1237</v>
      </c>
    </row>
    <row r="119" spans="1:20" x14ac:dyDescent="0.2">
      <c r="A119" s="1" t="s">
        <v>812</v>
      </c>
      <c r="B119" t="s">
        <v>726</v>
      </c>
      <c r="D119" s="2" t="s">
        <v>170</v>
      </c>
      <c r="E119" s="2" t="s">
        <v>1260</v>
      </c>
      <c r="F119" s="6"/>
      <c r="G119" s="2">
        <v>2050</v>
      </c>
      <c r="H119" s="2" t="s">
        <v>9</v>
      </c>
      <c r="I119" s="2" t="s">
        <v>10</v>
      </c>
      <c r="J119" s="24">
        <v>1996.8</v>
      </c>
      <c r="N119">
        <v>47</v>
      </c>
      <c r="R119" s="2">
        <v>3300</v>
      </c>
      <c r="S119" s="24">
        <f t="shared" si="4"/>
        <v>1980</v>
      </c>
      <c r="T119" s="2" t="s">
        <v>1237</v>
      </c>
    </row>
    <row r="120" spans="1:20" x14ac:dyDescent="0.2">
      <c r="A120" s="1" t="s">
        <v>813</v>
      </c>
      <c r="B120" t="s">
        <v>726</v>
      </c>
      <c r="D120" s="2" t="s">
        <v>170</v>
      </c>
      <c r="E120" s="2" t="s">
        <v>1260</v>
      </c>
      <c r="F120" s="6"/>
      <c r="G120" s="2" t="s">
        <v>13</v>
      </c>
      <c r="H120" s="2" t="s">
        <v>9</v>
      </c>
      <c r="I120" s="2" t="s">
        <v>10</v>
      </c>
      <c r="J120" s="24">
        <v>2042.9999999999998</v>
      </c>
      <c r="N120">
        <v>47</v>
      </c>
      <c r="R120" s="2">
        <v>3377</v>
      </c>
      <c r="S120" s="24">
        <f t="shared" si="4"/>
        <v>2026.1999999999998</v>
      </c>
      <c r="T120" s="2" t="s">
        <v>1237</v>
      </c>
    </row>
    <row r="121" spans="1:20" x14ac:dyDescent="0.2">
      <c r="A121" s="1" t="s">
        <v>814</v>
      </c>
      <c r="B121" t="s">
        <v>726</v>
      </c>
      <c r="D121" s="2" t="s">
        <v>170</v>
      </c>
      <c r="E121" s="2" t="s">
        <v>1260</v>
      </c>
      <c r="F121" s="6"/>
      <c r="G121" s="2">
        <v>2140</v>
      </c>
      <c r="H121" s="2" t="s">
        <v>9</v>
      </c>
      <c r="I121" s="2" t="s">
        <v>10</v>
      </c>
      <c r="J121" s="24">
        <v>2042.9999999999998</v>
      </c>
      <c r="N121">
        <v>47</v>
      </c>
      <c r="R121" s="2">
        <v>3377</v>
      </c>
      <c r="S121" s="24">
        <f t="shared" si="4"/>
        <v>2026.1999999999998</v>
      </c>
      <c r="T121" s="2" t="s">
        <v>1237</v>
      </c>
    </row>
    <row r="122" spans="1:20" x14ac:dyDescent="0.2">
      <c r="A122" s="1" t="s">
        <v>815</v>
      </c>
      <c r="B122" t="s">
        <v>726</v>
      </c>
      <c r="D122" s="2" t="s">
        <v>170</v>
      </c>
      <c r="E122" s="2" t="s">
        <v>1260</v>
      </c>
      <c r="F122" s="6"/>
      <c r="G122" s="2" t="s">
        <v>14</v>
      </c>
      <c r="H122" s="2" t="s">
        <v>9</v>
      </c>
      <c r="I122" s="2" t="s">
        <v>10</v>
      </c>
      <c r="J122" s="24">
        <v>2370.6</v>
      </c>
      <c r="N122">
        <v>47</v>
      </c>
      <c r="R122" s="2">
        <v>3923</v>
      </c>
      <c r="S122" s="24">
        <f t="shared" si="4"/>
        <v>2353.7999999999997</v>
      </c>
      <c r="T122" s="2" t="s">
        <v>1237</v>
      </c>
    </row>
    <row r="123" spans="1:20" x14ac:dyDescent="0.2">
      <c r="A123" s="1" t="s">
        <v>816</v>
      </c>
      <c r="B123" t="s">
        <v>726</v>
      </c>
      <c r="D123" s="2" t="s">
        <v>170</v>
      </c>
      <c r="E123" s="2" t="s">
        <v>1260</v>
      </c>
      <c r="F123" s="6"/>
      <c r="G123" s="2" t="s">
        <v>15</v>
      </c>
      <c r="H123" s="2" t="s">
        <v>9</v>
      </c>
      <c r="I123" s="2" t="s">
        <v>10</v>
      </c>
      <c r="J123" s="24">
        <v>2452.8000000000002</v>
      </c>
      <c r="N123">
        <v>47</v>
      </c>
      <c r="R123" s="2">
        <v>4060</v>
      </c>
      <c r="S123" s="24">
        <f t="shared" si="4"/>
        <v>2436</v>
      </c>
      <c r="T123" s="2" t="s">
        <v>1237</v>
      </c>
    </row>
    <row r="124" spans="1:20" x14ac:dyDescent="0.2">
      <c r="A124" s="1" t="s">
        <v>817</v>
      </c>
      <c r="B124" t="s">
        <v>726</v>
      </c>
      <c r="D124" s="2" t="s">
        <v>170</v>
      </c>
      <c r="E124" s="2" t="s">
        <v>1260</v>
      </c>
      <c r="F124" s="6"/>
      <c r="G124" s="2" t="s">
        <v>16</v>
      </c>
      <c r="H124" s="2" t="s">
        <v>9</v>
      </c>
      <c r="I124" s="2" t="s">
        <v>10</v>
      </c>
      <c r="J124" s="24">
        <v>3532.8</v>
      </c>
      <c r="N124">
        <v>47</v>
      </c>
      <c r="R124" s="2">
        <v>5860</v>
      </c>
      <c r="S124" s="24">
        <f t="shared" si="4"/>
        <v>3516</v>
      </c>
      <c r="T124" s="2" t="s">
        <v>1237</v>
      </c>
    </row>
    <row r="125" spans="1:20" x14ac:dyDescent="0.2">
      <c r="A125" s="1" t="s">
        <v>818</v>
      </c>
      <c r="B125" t="s">
        <v>726</v>
      </c>
      <c r="D125" s="2" t="s">
        <v>171</v>
      </c>
      <c r="E125" s="2" t="s">
        <v>1261</v>
      </c>
      <c r="F125" s="6"/>
      <c r="G125" s="2" t="s">
        <v>12</v>
      </c>
      <c r="H125" s="2" t="s">
        <v>9</v>
      </c>
      <c r="I125" s="2" t="s">
        <v>10</v>
      </c>
      <c r="J125" s="24">
        <v>1740.6</v>
      </c>
      <c r="N125">
        <v>47</v>
      </c>
      <c r="R125" s="2">
        <v>2873</v>
      </c>
      <c r="S125" s="24">
        <f t="shared" si="4"/>
        <v>1723.8</v>
      </c>
      <c r="T125" s="2" t="s">
        <v>1236</v>
      </c>
    </row>
    <row r="126" spans="1:20" x14ac:dyDescent="0.2">
      <c r="A126" s="1" t="s">
        <v>819</v>
      </c>
      <c r="B126" t="s">
        <v>726</v>
      </c>
      <c r="D126" s="2" t="s">
        <v>171</v>
      </c>
      <c r="E126" s="2" t="s">
        <v>1261</v>
      </c>
      <c r="F126" s="6"/>
      <c r="G126" s="2">
        <v>2050</v>
      </c>
      <c r="H126" s="2" t="s">
        <v>9</v>
      </c>
      <c r="I126" s="2" t="s">
        <v>10</v>
      </c>
      <c r="J126" s="24">
        <v>1705.1999999999998</v>
      </c>
      <c r="N126">
        <v>47</v>
      </c>
      <c r="R126" s="2">
        <v>2814</v>
      </c>
      <c r="S126" s="24">
        <f t="shared" si="4"/>
        <v>1688.3999999999999</v>
      </c>
      <c r="T126" s="2" t="s">
        <v>1236</v>
      </c>
    </row>
    <row r="127" spans="1:20" x14ac:dyDescent="0.2">
      <c r="A127" s="1" t="s">
        <v>820</v>
      </c>
      <c r="B127" t="s">
        <v>726</v>
      </c>
      <c r="D127" s="2" t="s">
        <v>171</v>
      </c>
      <c r="E127" s="2" t="s">
        <v>1261</v>
      </c>
      <c r="F127" s="6"/>
      <c r="G127" s="2" t="s">
        <v>13</v>
      </c>
      <c r="H127" s="2" t="s">
        <v>9</v>
      </c>
      <c r="I127" s="2" t="s">
        <v>10</v>
      </c>
      <c r="J127" s="24">
        <v>1771.8</v>
      </c>
      <c r="N127">
        <v>47</v>
      </c>
      <c r="R127" s="2">
        <v>2925</v>
      </c>
      <c r="S127" s="24">
        <f t="shared" si="4"/>
        <v>1755</v>
      </c>
      <c r="T127" s="2" t="s">
        <v>1236</v>
      </c>
    </row>
    <row r="128" spans="1:20" x14ac:dyDescent="0.2">
      <c r="A128" s="1" t="s">
        <v>821</v>
      </c>
      <c r="B128" t="s">
        <v>726</v>
      </c>
      <c r="D128" s="2" t="s">
        <v>171</v>
      </c>
      <c r="E128" s="2" t="s">
        <v>1261</v>
      </c>
      <c r="F128" s="6"/>
      <c r="G128" s="2">
        <v>2140</v>
      </c>
      <c r="H128" s="2" t="s">
        <v>9</v>
      </c>
      <c r="I128" s="2" t="s">
        <v>10</v>
      </c>
      <c r="J128" s="24">
        <v>1737</v>
      </c>
      <c r="N128">
        <v>47</v>
      </c>
      <c r="R128" s="2">
        <v>2867</v>
      </c>
      <c r="S128" s="24">
        <f t="shared" si="4"/>
        <v>1720.2</v>
      </c>
      <c r="T128" s="2" t="s">
        <v>1236</v>
      </c>
    </row>
    <row r="129" spans="1:20" x14ac:dyDescent="0.2">
      <c r="A129" s="1" t="s">
        <v>822</v>
      </c>
      <c r="B129" t="s">
        <v>726</v>
      </c>
      <c r="D129" s="2" t="s">
        <v>171</v>
      </c>
      <c r="E129" s="2" t="s">
        <v>1261</v>
      </c>
      <c r="F129" s="6"/>
      <c r="G129" s="2" t="s">
        <v>14</v>
      </c>
      <c r="H129" s="2" t="s">
        <v>9</v>
      </c>
      <c r="I129" s="2" t="s">
        <v>10</v>
      </c>
      <c r="J129" s="24">
        <v>2042.9999999999998</v>
      </c>
      <c r="N129">
        <v>47</v>
      </c>
      <c r="R129" s="2">
        <v>3377</v>
      </c>
      <c r="S129" s="24">
        <f t="shared" si="4"/>
        <v>2026.1999999999998</v>
      </c>
      <c r="T129" s="2" t="s">
        <v>1236</v>
      </c>
    </row>
    <row r="130" spans="1:20" x14ac:dyDescent="0.2">
      <c r="A130" s="1" t="s">
        <v>823</v>
      </c>
      <c r="B130" t="s">
        <v>726</v>
      </c>
      <c r="D130" s="2" t="s">
        <v>171</v>
      </c>
      <c r="E130" s="2" t="s">
        <v>1261</v>
      </c>
      <c r="F130" s="6"/>
      <c r="G130" s="2" t="s">
        <v>15</v>
      </c>
      <c r="H130" s="2" t="s">
        <v>9</v>
      </c>
      <c r="I130" s="2" t="s">
        <v>10</v>
      </c>
      <c r="J130" s="24">
        <v>2320.2000000000003</v>
      </c>
      <c r="N130">
        <v>47</v>
      </c>
      <c r="R130" s="2">
        <v>3839</v>
      </c>
      <c r="S130" s="24">
        <f t="shared" si="4"/>
        <v>2303.4</v>
      </c>
      <c r="T130" s="2" t="s">
        <v>1236</v>
      </c>
    </row>
    <row r="131" spans="1:20" x14ac:dyDescent="0.2">
      <c r="A131" s="1" t="s">
        <v>824</v>
      </c>
      <c r="B131" t="s">
        <v>726</v>
      </c>
      <c r="D131" s="2" t="s">
        <v>171</v>
      </c>
      <c r="E131" s="2" t="s">
        <v>1261</v>
      </c>
      <c r="F131" s="6"/>
      <c r="G131" s="2" t="s">
        <v>16</v>
      </c>
      <c r="H131" s="2" t="s">
        <v>9</v>
      </c>
      <c r="I131" s="2" t="s">
        <v>10</v>
      </c>
      <c r="J131" s="24">
        <v>3328.2000000000003</v>
      </c>
      <c r="N131">
        <v>47</v>
      </c>
      <c r="R131" s="2">
        <v>5519</v>
      </c>
      <c r="S131" s="24">
        <f t="shared" ref="S131:S145" si="5">IF(I131="Standard", R131*0.7, IF(I131="Sur mesure", R131*0.6, "Valeur non reconnue"))</f>
        <v>3311.4</v>
      </c>
      <c r="T131" s="2" t="s">
        <v>1236</v>
      </c>
    </row>
    <row r="132" spans="1:20" x14ac:dyDescent="0.2">
      <c r="A132" s="1" t="s">
        <v>825</v>
      </c>
      <c r="B132" t="s">
        <v>726</v>
      </c>
      <c r="D132" s="2" t="s">
        <v>171</v>
      </c>
      <c r="E132" s="2" t="s">
        <v>1260</v>
      </c>
      <c r="F132" s="6"/>
      <c r="G132" s="2" t="s">
        <v>12</v>
      </c>
      <c r="H132" s="2" t="s">
        <v>9</v>
      </c>
      <c r="I132" s="2" t="s">
        <v>10</v>
      </c>
      <c r="J132" s="24">
        <v>1996.8</v>
      </c>
      <c r="N132">
        <v>47</v>
      </c>
      <c r="R132" s="2">
        <v>3300</v>
      </c>
      <c r="S132" s="24">
        <f t="shared" si="5"/>
        <v>1980</v>
      </c>
      <c r="T132" s="2" t="s">
        <v>1237</v>
      </c>
    </row>
    <row r="133" spans="1:20" x14ac:dyDescent="0.2">
      <c r="A133" s="1" t="s">
        <v>826</v>
      </c>
      <c r="B133" t="s">
        <v>726</v>
      </c>
      <c r="D133" s="2" t="s">
        <v>171</v>
      </c>
      <c r="E133" s="2" t="s">
        <v>1260</v>
      </c>
      <c r="F133" s="6"/>
      <c r="G133" s="2">
        <v>2050</v>
      </c>
      <c r="H133" s="2" t="s">
        <v>9</v>
      </c>
      <c r="I133" s="2" t="s">
        <v>10</v>
      </c>
      <c r="J133" s="24">
        <v>1996.8</v>
      </c>
      <c r="N133">
        <v>47</v>
      </c>
      <c r="R133" s="2">
        <v>3300</v>
      </c>
      <c r="S133" s="24">
        <f t="shared" si="5"/>
        <v>1980</v>
      </c>
      <c r="T133" s="2" t="s">
        <v>1237</v>
      </c>
    </row>
    <row r="134" spans="1:20" x14ac:dyDescent="0.2">
      <c r="A134" s="1" t="s">
        <v>827</v>
      </c>
      <c r="B134" t="s">
        <v>726</v>
      </c>
      <c r="D134" s="2" t="s">
        <v>171</v>
      </c>
      <c r="E134" s="2" t="s">
        <v>1260</v>
      </c>
      <c r="F134" s="6"/>
      <c r="G134" s="2" t="s">
        <v>13</v>
      </c>
      <c r="H134" s="2" t="s">
        <v>9</v>
      </c>
      <c r="I134" s="2" t="s">
        <v>10</v>
      </c>
      <c r="J134" s="24">
        <v>2042.9999999999998</v>
      </c>
      <c r="N134">
        <v>47</v>
      </c>
      <c r="R134" s="2">
        <v>3377</v>
      </c>
      <c r="S134" s="24">
        <f t="shared" si="5"/>
        <v>2026.1999999999998</v>
      </c>
      <c r="T134" s="2" t="s">
        <v>1237</v>
      </c>
    </row>
    <row r="135" spans="1:20" x14ac:dyDescent="0.2">
      <c r="A135" s="1" t="s">
        <v>828</v>
      </c>
      <c r="B135" t="s">
        <v>726</v>
      </c>
      <c r="D135" s="2" t="s">
        <v>171</v>
      </c>
      <c r="E135" s="2" t="s">
        <v>1260</v>
      </c>
      <c r="F135" s="6"/>
      <c r="G135" s="2">
        <v>2140</v>
      </c>
      <c r="H135" s="2" t="s">
        <v>9</v>
      </c>
      <c r="I135" s="2" t="s">
        <v>10</v>
      </c>
      <c r="J135" s="24">
        <v>2042.9999999999998</v>
      </c>
      <c r="N135">
        <v>47</v>
      </c>
      <c r="R135" s="2">
        <v>3377</v>
      </c>
      <c r="S135" s="24">
        <f t="shared" si="5"/>
        <v>2026.1999999999998</v>
      </c>
      <c r="T135" s="2" t="s">
        <v>1237</v>
      </c>
    </row>
    <row r="136" spans="1:20" x14ac:dyDescent="0.2">
      <c r="A136" s="1" t="s">
        <v>829</v>
      </c>
      <c r="B136" t="s">
        <v>726</v>
      </c>
      <c r="D136" s="2" t="s">
        <v>171</v>
      </c>
      <c r="E136" s="2" t="s">
        <v>1260</v>
      </c>
      <c r="F136" s="6"/>
      <c r="G136" s="2" t="s">
        <v>14</v>
      </c>
      <c r="H136" s="2" t="s">
        <v>9</v>
      </c>
      <c r="I136" s="2" t="s">
        <v>10</v>
      </c>
      <c r="J136" s="24">
        <v>2370.6</v>
      </c>
      <c r="N136">
        <v>47</v>
      </c>
      <c r="R136" s="2">
        <v>3923</v>
      </c>
      <c r="S136" s="24">
        <f t="shared" si="5"/>
        <v>2353.7999999999997</v>
      </c>
      <c r="T136" s="2" t="s">
        <v>1237</v>
      </c>
    </row>
    <row r="137" spans="1:20" x14ac:dyDescent="0.2">
      <c r="A137" s="1" t="s">
        <v>830</v>
      </c>
      <c r="B137" t="s">
        <v>726</v>
      </c>
      <c r="D137" s="2" t="s">
        <v>171</v>
      </c>
      <c r="E137" s="2" t="s">
        <v>1260</v>
      </c>
      <c r="F137" s="6"/>
      <c r="G137" s="2" t="s">
        <v>15</v>
      </c>
      <c r="H137" s="2" t="s">
        <v>9</v>
      </c>
      <c r="I137" s="2" t="s">
        <v>10</v>
      </c>
      <c r="J137" s="24">
        <v>2452.8000000000002</v>
      </c>
      <c r="N137">
        <v>47</v>
      </c>
      <c r="R137" s="2">
        <v>4060</v>
      </c>
      <c r="S137" s="24">
        <f t="shared" si="5"/>
        <v>2436</v>
      </c>
      <c r="T137" s="2" t="s">
        <v>1237</v>
      </c>
    </row>
    <row r="138" spans="1:20" x14ac:dyDescent="0.2">
      <c r="A138" s="1" t="s">
        <v>831</v>
      </c>
      <c r="B138" t="s">
        <v>726</v>
      </c>
      <c r="D138" s="2" t="s">
        <v>171</v>
      </c>
      <c r="E138" s="2" t="s">
        <v>1260</v>
      </c>
      <c r="F138" s="6"/>
      <c r="G138" s="2" t="s">
        <v>16</v>
      </c>
      <c r="H138" s="2" t="s">
        <v>9</v>
      </c>
      <c r="I138" s="2" t="s">
        <v>10</v>
      </c>
      <c r="J138" s="24">
        <v>3532.8</v>
      </c>
      <c r="N138">
        <v>47</v>
      </c>
      <c r="R138" s="2">
        <v>5860</v>
      </c>
      <c r="S138" s="24">
        <f t="shared" si="5"/>
        <v>3516</v>
      </c>
      <c r="T138" s="2" t="s">
        <v>1237</v>
      </c>
    </row>
    <row r="139" spans="1:20" x14ac:dyDescent="0.2">
      <c r="A139" s="1" t="s">
        <v>832</v>
      </c>
      <c r="B139" t="s">
        <v>726</v>
      </c>
      <c r="D139" s="2" t="s">
        <v>172</v>
      </c>
      <c r="E139" s="2" t="s">
        <v>1260</v>
      </c>
      <c r="F139" s="6"/>
      <c r="G139" s="2" t="s">
        <v>12</v>
      </c>
      <c r="H139" s="2" t="s">
        <v>9</v>
      </c>
      <c r="I139" s="2" t="s">
        <v>10</v>
      </c>
      <c r="J139" s="24">
        <v>1996.8</v>
      </c>
      <c r="N139">
        <v>47</v>
      </c>
      <c r="R139" s="2">
        <v>3300</v>
      </c>
      <c r="S139" s="24">
        <f t="shared" si="5"/>
        <v>1980</v>
      </c>
      <c r="T139" s="2" t="s">
        <v>1237</v>
      </c>
    </row>
    <row r="140" spans="1:20" x14ac:dyDescent="0.2">
      <c r="A140" s="1" t="s">
        <v>833</v>
      </c>
      <c r="B140" t="s">
        <v>726</v>
      </c>
      <c r="D140" s="2" t="s">
        <v>172</v>
      </c>
      <c r="E140" s="2" t="s">
        <v>1260</v>
      </c>
      <c r="F140" s="6"/>
      <c r="G140" s="2">
        <v>2050</v>
      </c>
      <c r="H140" s="2" t="s">
        <v>9</v>
      </c>
      <c r="I140" s="2" t="s">
        <v>10</v>
      </c>
      <c r="J140" s="24">
        <v>1996.8</v>
      </c>
      <c r="N140">
        <v>47</v>
      </c>
      <c r="R140" s="2">
        <v>3300</v>
      </c>
      <c r="S140" s="24">
        <f t="shared" si="5"/>
        <v>1980</v>
      </c>
      <c r="T140" s="2" t="s">
        <v>1237</v>
      </c>
    </row>
    <row r="141" spans="1:20" x14ac:dyDescent="0.2">
      <c r="A141" s="1" t="s">
        <v>834</v>
      </c>
      <c r="B141" t="s">
        <v>726</v>
      </c>
      <c r="D141" s="2" t="s">
        <v>172</v>
      </c>
      <c r="E141" s="2" t="s">
        <v>1260</v>
      </c>
      <c r="F141" s="6"/>
      <c r="G141" s="2" t="s">
        <v>13</v>
      </c>
      <c r="H141" s="2" t="s">
        <v>9</v>
      </c>
      <c r="I141" s="2" t="s">
        <v>10</v>
      </c>
      <c r="J141" s="24">
        <v>2042.9999999999998</v>
      </c>
      <c r="N141">
        <v>47</v>
      </c>
      <c r="R141" s="2">
        <v>3377</v>
      </c>
      <c r="S141" s="24">
        <f t="shared" si="5"/>
        <v>2026.1999999999998</v>
      </c>
      <c r="T141" s="2" t="s">
        <v>1237</v>
      </c>
    </row>
    <row r="142" spans="1:20" x14ac:dyDescent="0.2">
      <c r="A142" s="1" t="s">
        <v>835</v>
      </c>
      <c r="B142" t="s">
        <v>726</v>
      </c>
      <c r="D142" s="2" t="s">
        <v>172</v>
      </c>
      <c r="E142" s="2" t="s">
        <v>1260</v>
      </c>
      <c r="F142" s="6"/>
      <c r="G142" s="2">
        <v>2140</v>
      </c>
      <c r="H142" s="2" t="s">
        <v>9</v>
      </c>
      <c r="I142" s="2" t="s">
        <v>10</v>
      </c>
      <c r="J142" s="24">
        <v>2042.9999999999998</v>
      </c>
      <c r="N142">
        <v>47</v>
      </c>
      <c r="R142" s="2">
        <v>3377</v>
      </c>
      <c r="S142" s="24">
        <f t="shared" si="5"/>
        <v>2026.1999999999998</v>
      </c>
      <c r="T142" s="2" t="s">
        <v>1237</v>
      </c>
    </row>
    <row r="143" spans="1:20" x14ac:dyDescent="0.2">
      <c r="A143" s="1" t="s">
        <v>836</v>
      </c>
      <c r="B143" t="s">
        <v>726</v>
      </c>
      <c r="D143" s="2" t="s">
        <v>172</v>
      </c>
      <c r="E143" s="2" t="s">
        <v>1260</v>
      </c>
      <c r="F143" s="6"/>
      <c r="G143" s="2" t="s">
        <v>14</v>
      </c>
      <c r="H143" s="2" t="s">
        <v>9</v>
      </c>
      <c r="I143" s="2" t="s">
        <v>10</v>
      </c>
      <c r="J143" s="24">
        <v>2370.6</v>
      </c>
      <c r="N143">
        <v>47</v>
      </c>
      <c r="R143" s="2">
        <v>3923</v>
      </c>
      <c r="S143" s="24">
        <f t="shared" si="5"/>
        <v>2353.7999999999997</v>
      </c>
      <c r="T143" s="2" t="s">
        <v>1237</v>
      </c>
    </row>
    <row r="144" spans="1:20" x14ac:dyDescent="0.2">
      <c r="A144" s="1" t="s">
        <v>837</v>
      </c>
      <c r="B144" t="s">
        <v>726</v>
      </c>
      <c r="D144" s="2" t="s">
        <v>172</v>
      </c>
      <c r="E144" s="2" t="s">
        <v>1260</v>
      </c>
      <c r="F144" s="6"/>
      <c r="G144" s="2" t="s">
        <v>15</v>
      </c>
      <c r="H144" s="2" t="s">
        <v>9</v>
      </c>
      <c r="I144" s="2" t="s">
        <v>10</v>
      </c>
      <c r="J144" s="24">
        <v>2452.8000000000002</v>
      </c>
      <c r="N144">
        <v>47</v>
      </c>
      <c r="R144" s="2">
        <v>4060</v>
      </c>
      <c r="S144" s="24">
        <f t="shared" si="5"/>
        <v>2436</v>
      </c>
      <c r="T144" s="2" t="s">
        <v>1237</v>
      </c>
    </row>
    <row r="145" spans="1:20" x14ac:dyDescent="0.2">
      <c r="A145" s="1" t="s">
        <v>838</v>
      </c>
      <c r="B145" t="s">
        <v>726</v>
      </c>
      <c r="D145" s="2" t="s">
        <v>172</v>
      </c>
      <c r="E145" s="2" t="s">
        <v>1260</v>
      </c>
      <c r="F145" s="6"/>
      <c r="G145" s="2" t="s">
        <v>16</v>
      </c>
      <c r="H145" s="2" t="s">
        <v>9</v>
      </c>
      <c r="I145" s="2" t="s">
        <v>10</v>
      </c>
      <c r="J145" s="24">
        <v>3532.8</v>
      </c>
      <c r="N145">
        <v>47</v>
      </c>
      <c r="R145" s="2">
        <v>5860</v>
      </c>
      <c r="S145" s="24">
        <f t="shared" si="5"/>
        <v>3516</v>
      </c>
      <c r="T145" s="2" t="s">
        <v>1237</v>
      </c>
    </row>
  </sheetData>
  <phoneticPr fontId="5" type="noConversion"/>
  <pageMargins left="0.7" right="0.7" top="0.75" bottom="0.75" header="0.3" footer="0.3"/>
  <pageSetup paperSize="9" orientation="portrait" horizontalDpi="0" verticalDpi="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2E468B-D95D-D748-A129-026CBC728FC8}">
  <sheetPr codeName="Feuil18"/>
  <dimension ref="A1:N116"/>
  <sheetViews>
    <sheetView topLeftCell="A12" workbookViewId="0">
      <selection activeCell="G32" sqref="G32"/>
    </sheetView>
  </sheetViews>
  <sheetFormatPr baseColWidth="10" defaultRowHeight="16" x14ac:dyDescent="0.2"/>
  <cols>
    <col min="1" max="3" width="10.83203125" style="16"/>
    <col min="4" max="4" width="15.5" style="16" customWidth="1"/>
    <col min="5" max="6" width="20.1640625" style="16" bestFit="1" customWidth="1"/>
    <col min="7" max="7" width="30.6640625" style="16" bestFit="1" customWidth="1"/>
    <col min="8" max="11" width="10.83203125" style="16"/>
    <col min="12" max="13" width="20.1640625" style="16" bestFit="1" customWidth="1"/>
    <col min="14" max="16384" width="10.83203125" style="16"/>
  </cols>
  <sheetData>
    <row r="1" spans="1:14" x14ac:dyDescent="0.2">
      <c r="A1" s="16" t="s">
        <v>849</v>
      </c>
      <c r="B1" s="16" t="s">
        <v>850</v>
      </c>
      <c r="C1" s="16" t="s">
        <v>1224</v>
      </c>
      <c r="D1" s="16" t="s">
        <v>1221</v>
      </c>
      <c r="E1" s="16" t="s">
        <v>1222</v>
      </c>
      <c r="F1" s="16" t="s">
        <v>1223</v>
      </c>
      <c r="G1" s="16" t="s">
        <v>850</v>
      </c>
      <c r="J1" s="16" t="s">
        <v>1182</v>
      </c>
      <c r="K1" s="16" t="s">
        <v>957</v>
      </c>
      <c r="L1" s="16" t="s">
        <v>958</v>
      </c>
      <c r="M1" s="16" t="s">
        <v>959</v>
      </c>
    </row>
    <row r="2" spans="1:14" ht="17" x14ac:dyDescent="0.2">
      <c r="A2" s="17" t="s">
        <v>839</v>
      </c>
      <c r="B2" s="17" t="s">
        <v>840</v>
      </c>
      <c r="C2" s="17">
        <v>14.7</v>
      </c>
      <c r="D2" s="17">
        <v>0</v>
      </c>
      <c r="E2" s="16">
        <v>50</v>
      </c>
      <c r="F2" s="16">
        <v>102</v>
      </c>
      <c r="G2" s="181" t="s">
        <v>1415</v>
      </c>
      <c r="H2" t="s">
        <v>1069</v>
      </c>
      <c r="J2" s="17">
        <v>14.7</v>
      </c>
      <c r="K2" s="17">
        <v>0</v>
      </c>
      <c r="L2" s="16">
        <v>50</v>
      </c>
      <c r="M2" s="16">
        <v>102</v>
      </c>
      <c r="N2" s="16" t="s">
        <v>839</v>
      </c>
    </row>
    <row r="3" spans="1:14" x14ac:dyDescent="0.2">
      <c r="A3" s="17" t="s">
        <v>839</v>
      </c>
      <c r="B3" s="17" t="s">
        <v>841</v>
      </c>
      <c r="C3" s="17">
        <v>14.7</v>
      </c>
      <c r="D3" s="17">
        <v>0</v>
      </c>
      <c r="E3" s="16">
        <v>50</v>
      </c>
      <c r="F3" s="16">
        <v>102</v>
      </c>
      <c r="G3" s="17" t="s">
        <v>1416</v>
      </c>
      <c r="H3" t="s">
        <v>1070</v>
      </c>
      <c r="J3" s="17">
        <v>14.7</v>
      </c>
      <c r="K3" s="17">
        <v>0</v>
      </c>
      <c r="L3" s="16">
        <v>50</v>
      </c>
      <c r="M3" s="16">
        <v>102</v>
      </c>
      <c r="N3" s="16" t="s">
        <v>839</v>
      </c>
    </row>
    <row r="4" spans="1:14" x14ac:dyDescent="0.2">
      <c r="A4" s="17" t="s">
        <v>839</v>
      </c>
      <c r="B4" s="17" t="s">
        <v>842</v>
      </c>
      <c r="C4" s="17">
        <v>14.7</v>
      </c>
      <c r="D4" s="17">
        <v>0</v>
      </c>
      <c r="E4" s="16">
        <v>50</v>
      </c>
      <c r="F4" s="16">
        <v>102</v>
      </c>
      <c r="G4" s="17" t="s">
        <v>1417</v>
      </c>
      <c r="H4" t="s">
        <v>1071</v>
      </c>
      <c r="J4" s="17">
        <v>14.7</v>
      </c>
      <c r="K4" s="17">
        <v>0</v>
      </c>
      <c r="L4" s="16">
        <v>50</v>
      </c>
      <c r="M4" s="16">
        <v>102</v>
      </c>
      <c r="N4" s="16" t="s">
        <v>839</v>
      </c>
    </row>
    <row r="5" spans="1:14" x14ac:dyDescent="0.2">
      <c r="A5" s="17" t="s">
        <v>839</v>
      </c>
      <c r="B5" s="17" t="s">
        <v>843</v>
      </c>
      <c r="C5" s="17">
        <v>14.7</v>
      </c>
      <c r="D5" s="17">
        <v>0</v>
      </c>
      <c r="E5" s="16">
        <v>50</v>
      </c>
      <c r="F5" s="16">
        <v>102</v>
      </c>
      <c r="G5" s="17" t="s">
        <v>1418</v>
      </c>
      <c r="H5" t="s">
        <v>1072</v>
      </c>
      <c r="J5" s="17">
        <v>14.7</v>
      </c>
      <c r="K5" s="17">
        <v>0</v>
      </c>
      <c r="L5" s="16">
        <v>50</v>
      </c>
      <c r="M5" s="16">
        <v>102</v>
      </c>
      <c r="N5" s="16" t="s">
        <v>839</v>
      </c>
    </row>
    <row r="6" spans="1:14" x14ac:dyDescent="0.2">
      <c r="A6" s="17" t="s">
        <v>839</v>
      </c>
      <c r="B6" s="17" t="s">
        <v>844</v>
      </c>
      <c r="C6" s="17">
        <v>14.7</v>
      </c>
      <c r="D6" s="17">
        <v>0</v>
      </c>
      <c r="E6" s="16">
        <v>50</v>
      </c>
      <c r="F6" s="16">
        <v>102</v>
      </c>
      <c r="G6" s="17" t="s">
        <v>1419</v>
      </c>
      <c r="H6" t="s">
        <v>1073</v>
      </c>
      <c r="J6" s="17">
        <v>14.7</v>
      </c>
      <c r="K6" s="17">
        <v>0</v>
      </c>
      <c r="L6" s="16">
        <v>50</v>
      </c>
      <c r="M6" s="16">
        <v>102</v>
      </c>
      <c r="N6" s="16" t="s">
        <v>839</v>
      </c>
    </row>
    <row r="7" spans="1:14" x14ac:dyDescent="0.2">
      <c r="A7" s="17" t="s">
        <v>839</v>
      </c>
      <c r="B7" s="17" t="s">
        <v>845</v>
      </c>
      <c r="C7" s="17">
        <v>14.7</v>
      </c>
      <c r="D7" s="17">
        <v>0</v>
      </c>
      <c r="E7" s="16">
        <v>50</v>
      </c>
      <c r="F7" s="16">
        <v>102</v>
      </c>
      <c r="G7" s="17" t="s">
        <v>1420</v>
      </c>
      <c r="H7" t="s">
        <v>1074</v>
      </c>
      <c r="J7" s="17">
        <v>14.7</v>
      </c>
      <c r="K7" s="17">
        <v>0</v>
      </c>
      <c r="L7" s="16">
        <v>50</v>
      </c>
      <c r="M7" s="16">
        <v>102</v>
      </c>
      <c r="N7" s="16" t="s">
        <v>839</v>
      </c>
    </row>
    <row r="8" spans="1:14" x14ac:dyDescent="0.2">
      <c r="A8" s="17" t="s">
        <v>839</v>
      </c>
      <c r="B8" s="17" t="s">
        <v>846</v>
      </c>
      <c r="C8" s="17">
        <v>14.7</v>
      </c>
      <c r="D8" s="17">
        <v>0</v>
      </c>
      <c r="E8" s="16">
        <v>50</v>
      </c>
      <c r="F8" s="16">
        <v>102</v>
      </c>
      <c r="G8" s="17" t="s">
        <v>1421</v>
      </c>
      <c r="H8" t="s">
        <v>1075</v>
      </c>
      <c r="J8" s="17">
        <v>14.7</v>
      </c>
      <c r="K8" s="17">
        <v>0</v>
      </c>
      <c r="L8" s="16">
        <v>50</v>
      </c>
      <c r="M8" s="16">
        <v>102</v>
      </c>
      <c r="N8" s="16" t="s">
        <v>839</v>
      </c>
    </row>
    <row r="9" spans="1:14" x14ac:dyDescent="0.2">
      <c r="A9" s="17" t="s">
        <v>839</v>
      </c>
      <c r="B9" s="17" t="s">
        <v>847</v>
      </c>
      <c r="C9" s="17">
        <v>14.7</v>
      </c>
      <c r="D9" s="17">
        <v>0</v>
      </c>
      <c r="E9" s="16">
        <v>50</v>
      </c>
      <c r="F9" s="16">
        <v>102</v>
      </c>
      <c r="G9" s="17" t="s">
        <v>1422</v>
      </c>
      <c r="H9" t="s">
        <v>1076</v>
      </c>
      <c r="J9" s="17">
        <v>14.7</v>
      </c>
      <c r="K9" s="17">
        <v>0</v>
      </c>
      <c r="L9" s="16">
        <v>50</v>
      </c>
      <c r="M9" s="16">
        <v>102</v>
      </c>
      <c r="N9" s="16" t="s">
        <v>839</v>
      </c>
    </row>
    <row r="10" spans="1:14" x14ac:dyDescent="0.2">
      <c r="A10" s="17" t="s">
        <v>839</v>
      </c>
      <c r="B10" s="17" t="s">
        <v>848</v>
      </c>
      <c r="C10" s="17">
        <v>14.7</v>
      </c>
      <c r="D10" s="17">
        <v>0</v>
      </c>
      <c r="E10" s="16">
        <v>50</v>
      </c>
      <c r="F10" s="16">
        <v>102</v>
      </c>
      <c r="G10" s="17" t="s">
        <v>1423</v>
      </c>
      <c r="H10" t="s">
        <v>1077</v>
      </c>
      <c r="J10" s="17">
        <v>14.7</v>
      </c>
      <c r="K10" s="17">
        <v>0</v>
      </c>
      <c r="L10" s="16">
        <v>50</v>
      </c>
      <c r="M10" s="16">
        <v>102</v>
      </c>
      <c r="N10" s="16" t="s">
        <v>839</v>
      </c>
    </row>
    <row r="11" spans="1:14" x14ac:dyDescent="0.2">
      <c r="A11" s="17" t="s">
        <v>839</v>
      </c>
      <c r="B11" s="17" t="s">
        <v>851</v>
      </c>
      <c r="C11" s="17">
        <v>14.7</v>
      </c>
      <c r="D11" s="17">
        <v>0</v>
      </c>
      <c r="E11" s="16">
        <v>50</v>
      </c>
      <c r="F11" s="16">
        <v>102</v>
      </c>
      <c r="G11" s="17" t="s">
        <v>1424</v>
      </c>
      <c r="H11" t="s">
        <v>1078</v>
      </c>
      <c r="J11" s="17">
        <v>14.7</v>
      </c>
      <c r="K11" s="17">
        <v>0</v>
      </c>
      <c r="L11" s="16">
        <v>50</v>
      </c>
      <c r="M11" s="16">
        <v>102</v>
      </c>
      <c r="N11" s="16" t="s">
        <v>839</v>
      </c>
    </row>
    <row r="12" spans="1:14" x14ac:dyDescent="0.2">
      <c r="A12" s="19" t="s">
        <v>852</v>
      </c>
      <c r="B12" s="19" t="s">
        <v>853</v>
      </c>
      <c r="C12" s="17">
        <v>21</v>
      </c>
      <c r="D12" s="17">
        <v>140</v>
      </c>
      <c r="E12" s="16">
        <v>75</v>
      </c>
      <c r="F12" s="16">
        <v>150</v>
      </c>
      <c r="G12" s="17" t="s">
        <v>1425</v>
      </c>
      <c r="H12" t="s">
        <v>1079</v>
      </c>
      <c r="J12" s="17">
        <v>21</v>
      </c>
      <c r="K12" s="17">
        <v>140</v>
      </c>
      <c r="L12" s="16">
        <v>75</v>
      </c>
      <c r="M12" s="16">
        <v>150</v>
      </c>
      <c r="N12" s="16" t="s">
        <v>852</v>
      </c>
    </row>
    <row r="13" spans="1:14" x14ac:dyDescent="0.2">
      <c r="A13" s="19" t="s">
        <v>852</v>
      </c>
      <c r="B13" s="19" t="s">
        <v>1816</v>
      </c>
      <c r="C13" s="17">
        <v>21</v>
      </c>
      <c r="D13" s="17">
        <v>140</v>
      </c>
      <c r="E13" s="16">
        <v>75</v>
      </c>
      <c r="F13" s="16">
        <v>150</v>
      </c>
      <c r="G13" s="17" t="s">
        <v>1633</v>
      </c>
      <c r="H13" t="s">
        <v>1817</v>
      </c>
      <c r="J13" s="17">
        <v>21</v>
      </c>
      <c r="K13" s="17">
        <v>140</v>
      </c>
      <c r="L13" s="16">
        <v>75</v>
      </c>
      <c r="M13" s="16">
        <v>150</v>
      </c>
      <c r="N13" s="16" t="s">
        <v>852</v>
      </c>
    </row>
    <row r="14" spans="1:14" x14ac:dyDescent="0.2">
      <c r="A14" s="19" t="s">
        <v>852</v>
      </c>
      <c r="B14" s="19" t="s">
        <v>854</v>
      </c>
      <c r="C14" s="17">
        <v>21</v>
      </c>
      <c r="D14" s="17">
        <v>140</v>
      </c>
      <c r="E14" s="16">
        <v>75</v>
      </c>
      <c r="F14" s="16">
        <v>150</v>
      </c>
      <c r="G14" s="17" t="s">
        <v>1426</v>
      </c>
      <c r="H14" t="s">
        <v>1080</v>
      </c>
      <c r="J14" s="17">
        <v>21</v>
      </c>
      <c r="K14" s="17">
        <v>140</v>
      </c>
      <c r="L14" s="16">
        <v>75</v>
      </c>
      <c r="M14" s="16">
        <v>150</v>
      </c>
      <c r="N14" s="16" t="s">
        <v>852</v>
      </c>
    </row>
    <row r="15" spans="1:14" x14ac:dyDescent="0.2">
      <c r="A15" s="19" t="s">
        <v>852</v>
      </c>
      <c r="B15" s="19" t="s">
        <v>855</v>
      </c>
      <c r="C15" s="17">
        <v>21</v>
      </c>
      <c r="D15" s="17">
        <v>140</v>
      </c>
      <c r="E15" s="16">
        <v>75</v>
      </c>
      <c r="F15" s="16">
        <v>150</v>
      </c>
      <c r="G15" s="17" t="s">
        <v>1427</v>
      </c>
      <c r="H15" t="s">
        <v>1081</v>
      </c>
      <c r="J15" s="17">
        <v>21</v>
      </c>
      <c r="K15" s="17">
        <v>140</v>
      </c>
      <c r="L15" s="16">
        <v>75</v>
      </c>
      <c r="M15" s="16">
        <v>150</v>
      </c>
      <c r="N15" s="16" t="s">
        <v>852</v>
      </c>
    </row>
    <row r="16" spans="1:14" x14ac:dyDescent="0.2">
      <c r="A16" s="19" t="s">
        <v>852</v>
      </c>
      <c r="B16" s="19" t="s">
        <v>856</v>
      </c>
      <c r="C16" s="17">
        <v>21</v>
      </c>
      <c r="D16" s="17">
        <v>140</v>
      </c>
      <c r="E16" s="16">
        <v>75</v>
      </c>
      <c r="F16" s="16">
        <v>150</v>
      </c>
      <c r="G16" s="17" t="s">
        <v>1428</v>
      </c>
      <c r="H16" t="s">
        <v>1082</v>
      </c>
      <c r="J16" s="17">
        <v>21</v>
      </c>
      <c r="K16" s="17">
        <v>140</v>
      </c>
      <c r="L16" s="16">
        <v>75</v>
      </c>
      <c r="M16" s="16">
        <v>150</v>
      </c>
      <c r="N16" s="16" t="s">
        <v>852</v>
      </c>
    </row>
    <row r="17" spans="1:14" x14ac:dyDescent="0.2">
      <c r="A17" s="19" t="s">
        <v>852</v>
      </c>
      <c r="B17" s="19" t="s">
        <v>857</v>
      </c>
      <c r="C17" s="17">
        <v>21</v>
      </c>
      <c r="D17" s="17">
        <v>140</v>
      </c>
      <c r="E17" s="16">
        <v>75</v>
      </c>
      <c r="F17" s="16">
        <v>150</v>
      </c>
      <c r="G17" s="17" t="s">
        <v>1429</v>
      </c>
      <c r="H17" t="s">
        <v>1083</v>
      </c>
      <c r="J17" s="17">
        <v>21</v>
      </c>
      <c r="K17" s="17">
        <v>140</v>
      </c>
      <c r="L17" s="16">
        <v>75</v>
      </c>
      <c r="M17" s="16">
        <v>150</v>
      </c>
      <c r="N17" s="16" t="s">
        <v>852</v>
      </c>
    </row>
    <row r="18" spans="1:14" x14ac:dyDescent="0.2">
      <c r="A18" s="19" t="s">
        <v>852</v>
      </c>
      <c r="B18" s="19" t="s">
        <v>858</v>
      </c>
      <c r="C18" s="17">
        <v>21</v>
      </c>
      <c r="D18" s="17">
        <v>140</v>
      </c>
      <c r="E18" s="16">
        <v>75</v>
      </c>
      <c r="F18" s="16">
        <v>150</v>
      </c>
      <c r="G18" s="17" t="s">
        <v>1430</v>
      </c>
      <c r="H18" t="s">
        <v>1084</v>
      </c>
      <c r="J18" s="17">
        <v>21</v>
      </c>
      <c r="K18" s="17">
        <v>140</v>
      </c>
      <c r="L18" s="16">
        <v>75</v>
      </c>
      <c r="M18" s="16">
        <v>150</v>
      </c>
      <c r="N18" s="16" t="s">
        <v>852</v>
      </c>
    </row>
    <row r="19" spans="1:14" x14ac:dyDescent="0.2">
      <c r="A19" s="19" t="s">
        <v>852</v>
      </c>
      <c r="B19" s="19" t="s">
        <v>859</v>
      </c>
      <c r="C19" s="17">
        <v>21</v>
      </c>
      <c r="D19" s="17">
        <v>140</v>
      </c>
      <c r="E19" s="16">
        <v>75</v>
      </c>
      <c r="F19" s="16">
        <v>150</v>
      </c>
      <c r="G19" s="17" t="s">
        <v>1431</v>
      </c>
      <c r="H19" t="s">
        <v>1085</v>
      </c>
      <c r="J19" s="17">
        <v>21</v>
      </c>
      <c r="K19" s="17">
        <v>140</v>
      </c>
      <c r="L19" s="16">
        <v>75</v>
      </c>
      <c r="M19" s="16">
        <v>150</v>
      </c>
      <c r="N19" s="16" t="s">
        <v>852</v>
      </c>
    </row>
    <row r="20" spans="1:14" x14ac:dyDescent="0.2">
      <c r="A20" s="19" t="s">
        <v>852</v>
      </c>
      <c r="B20" s="19" t="s">
        <v>860</v>
      </c>
      <c r="C20" s="17">
        <v>21</v>
      </c>
      <c r="D20" s="17">
        <v>140</v>
      </c>
      <c r="E20" s="16">
        <v>75</v>
      </c>
      <c r="F20" s="16">
        <v>150</v>
      </c>
      <c r="G20" s="17" t="s">
        <v>1432</v>
      </c>
      <c r="H20" t="s">
        <v>1076</v>
      </c>
      <c r="J20" s="17">
        <v>21</v>
      </c>
      <c r="K20" s="17">
        <v>140</v>
      </c>
      <c r="L20" s="16">
        <v>75</v>
      </c>
      <c r="M20" s="16">
        <v>150</v>
      </c>
      <c r="N20" s="16" t="s">
        <v>852</v>
      </c>
    </row>
    <row r="21" spans="1:14" x14ac:dyDescent="0.2">
      <c r="A21" s="19" t="s">
        <v>852</v>
      </c>
      <c r="B21" s="19" t="s">
        <v>861</v>
      </c>
      <c r="C21" s="17">
        <v>21</v>
      </c>
      <c r="D21" s="17">
        <v>140</v>
      </c>
      <c r="E21" s="16">
        <v>75</v>
      </c>
      <c r="F21" s="16">
        <v>150</v>
      </c>
      <c r="G21" s="17" t="s">
        <v>1433</v>
      </c>
      <c r="H21" t="s">
        <v>1086</v>
      </c>
      <c r="J21" s="17">
        <v>21</v>
      </c>
      <c r="K21" s="17">
        <v>140</v>
      </c>
      <c r="L21" s="16">
        <v>75</v>
      </c>
      <c r="M21" s="16">
        <v>150</v>
      </c>
      <c r="N21" s="16" t="s">
        <v>852</v>
      </c>
    </row>
    <row r="22" spans="1:14" x14ac:dyDescent="0.2">
      <c r="A22" s="19" t="s">
        <v>852</v>
      </c>
      <c r="B22" s="19" t="s">
        <v>862</v>
      </c>
      <c r="C22" s="17">
        <v>21</v>
      </c>
      <c r="D22" s="17">
        <v>140</v>
      </c>
      <c r="E22" s="16">
        <v>75</v>
      </c>
      <c r="F22" s="16">
        <v>150</v>
      </c>
      <c r="G22" s="17" t="s">
        <v>1434</v>
      </c>
      <c r="H22" t="s">
        <v>1087</v>
      </c>
      <c r="J22" s="17">
        <v>21</v>
      </c>
      <c r="K22" s="17">
        <v>140</v>
      </c>
      <c r="L22" s="16">
        <v>75</v>
      </c>
      <c r="M22" s="16">
        <v>150</v>
      </c>
      <c r="N22" s="16" t="s">
        <v>852</v>
      </c>
    </row>
    <row r="23" spans="1:14" x14ac:dyDescent="0.2">
      <c r="A23" s="19" t="s">
        <v>852</v>
      </c>
      <c r="B23" s="19" t="s">
        <v>863</v>
      </c>
      <c r="C23" s="17">
        <v>21</v>
      </c>
      <c r="D23" s="17">
        <v>140</v>
      </c>
      <c r="E23" s="16">
        <v>75</v>
      </c>
      <c r="F23" s="16">
        <v>150</v>
      </c>
      <c r="G23" s="17" t="s">
        <v>1435</v>
      </c>
      <c r="H23" t="s">
        <v>1088</v>
      </c>
      <c r="J23" s="17">
        <v>21</v>
      </c>
      <c r="K23" s="17">
        <v>140</v>
      </c>
      <c r="L23" s="16">
        <v>75</v>
      </c>
      <c r="M23" s="16">
        <v>150</v>
      </c>
      <c r="N23" s="16" t="s">
        <v>852</v>
      </c>
    </row>
    <row r="24" spans="1:14" x14ac:dyDescent="0.2">
      <c r="A24" s="19" t="s">
        <v>852</v>
      </c>
      <c r="B24" s="19" t="s">
        <v>864</v>
      </c>
      <c r="C24" s="17">
        <v>21</v>
      </c>
      <c r="D24" s="17">
        <v>140</v>
      </c>
      <c r="E24" s="16">
        <v>75</v>
      </c>
      <c r="F24" s="16">
        <v>150</v>
      </c>
      <c r="G24" s="17" t="s">
        <v>1436</v>
      </c>
      <c r="H24" t="s">
        <v>1089</v>
      </c>
      <c r="J24" s="17">
        <v>21</v>
      </c>
      <c r="K24" s="17">
        <v>140</v>
      </c>
      <c r="L24" s="16">
        <v>75</v>
      </c>
      <c r="M24" s="16">
        <v>150</v>
      </c>
      <c r="N24" s="16" t="s">
        <v>852</v>
      </c>
    </row>
    <row r="25" spans="1:14" x14ac:dyDescent="0.2">
      <c r="A25" s="18" t="s">
        <v>865</v>
      </c>
      <c r="B25" s="19" t="s">
        <v>1818</v>
      </c>
      <c r="C25" s="17">
        <v>24.5</v>
      </c>
      <c r="D25" s="16">
        <v>210</v>
      </c>
      <c r="E25" s="16">
        <v>102</v>
      </c>
      <c r="F25" s="16">
        <v>201</v>
      </c>
      <c r="G25" s="17" t="s">
        <v>1634</v>
      </c>
      <c r="H25" t="s">
        <v>1817</v>
      </c>
      <c r="J25" s="16">
        <v>24.5</v>
      </c>
      <c r="K25" s="16">
        <v>210</v>
      </c>
      <c r="L25" s="16">
        <v>102</v>
      </c>
      <c r="M25" s="16">
        <v>201</v>
      </c>
      <c r="N25" s="16" t="s">
        <v>865</v>
      </c>
    </row>
    <row r="26" spans="1:14" x14ac:dyDescent="0.2">
      <c r="A26" s="18" t="s">
        <v>865</v>
      </c>
      <c r="B26" s="18" t="s">
        <v>866</v>
      </c>
      <c r="C26" s="17">
        <v>24.5</v>
      </c>
      <c r="D26" s="16">
        <v>210</v>
      </c>
      <c r="E26" s="16">
        <v>102</v>
      </c>
      <c r="F26" s="16">
        <v>201</v>
      </c>
      <c r="G26" s="17" t="s">
        <v>1437</v>
      </c>
      <c r="H26" t="s">
        <v>1090</v>
      </c>
      <c r="J26" s="16">
        <v>24.5</v>
      </c>
      <c r="K26" s="16">
        <v>210</v>
      </c>
      <c r="L26" s="16">
        <v>102</v>
      </c>
      <c r="M26" s="16">
        <v>201</v>
      </c>
      <c r="N26" s="16" t="s">
        <v>865</v>
      </c>
    </row>
    <row r="27" spans="1:14" x14ac:dyDescent="0.2">
      <c r="A27" s="18" t="s">
        <v>865</v>
      </c>
      <c r="B27" s="18" t="s">
        <v>867</v>
      </c>
      <c r="C27" s="17">
        <v>24.5</v>
      </c>
      <c r="D27" s="16">
        <v>210</v>
      </c>
      <c r="E27" s="16">
        <v>102</v>
      </c>
      <c r="F27" s="16">
        <v>201</v>
      </c>
      <c r="G27" s="17" t="s">
        <v>1438</v>
      </c>
      <c r="H27" t="s">
        <v>1091</v>
      </c>
      <c r="J27" s="16">
        <v>24.5</v>
      </c>
      <c r="K27" s="16">
        <v>210</v>
      </c>
      <c r="L27" s="16">
        <v>102</v>
      </c>
      <c r="M27" s="16">
        <v>201</v>
      </c>
      <c r="N27" s="16" t="s">
        <v>865</v>
      </c>
    </row>
    <row r="28" spans="1:14" x14ac:dyDescent="0.2">
      <c r="A28" s="18" t="s">
        <v>865</v>
      </c>
      <c r="B28" s="18" t="s">
        <v>868</v>
      </c>
      <c r="C28" s="17">
        <v>24.5</v>
      </c>
      <c r="D28" s="16">
        <v>210</v>
      </c>
      <c r="E28" s="16">
        <v>102</v>
      </c>
      <c r="F28" s="16">
        <v>201</v>
      </c>
      <c r="G28" s="17" t="s">
        <v>1439</v>
      </c>
      <c r="H28" t="s">
        <v>1092</v>
      </c>
      <c r="J28" s="16">
        <v>24.5</v>
      </c>
      <c r="K28" s="16">
        <v>210</v>
      </c>
      <c r="L28" s="16">
        <v>102</v>
      </c>
      <c r="M28" s="16">
        <v>201</v>
      </c>
      <c r="N28" s="16" t="s">
        <v>865</v>
      </c>
    </row>
    <row r="29" spans="1:14" x14ac:dyDescent="0.2">
      <c r="A29" s="18" t="s">
        <v>865</v>
      </c>
      <c r="B29" s="18" t="s">
        <v>869</v>
      </c>
      <c r="C29" s="17">
        <v>24.5</v>
      </c>
      <c r="D29" s="16">
        <v>210</v>
      </c>
      <c r="E29" s="16">
        <v>102</v>
      </c>
      <c r="F29" s="16">
        <v>201</v>
      </c>
      <c r="G29" s="17" t="s">
        <v>1440</v>
      </c>
      <c r="H29" t="s">
        <v>1093</v>
      </c>
      <c r="J29" s="16">
        <v>24.5</v>
      </c>
      <c r="K29" s="16">
        <v>210</v>
      </c>
      <c r="L29" s="16">
        <v>102</v>
      </c>
      <c r="M29" s="16">
        <v>201</v>
      </c>
      <c r="N29" s="16" t="s">
        <v>865</v>
      </c>
    </row>
    <row r="30" spans="1:14" x14ac:dyDescent="0.2">
      <c r="A30" s="18" t="s">
        <v>865</v>
      </c>
      <c r="B30" s="18" t="s">
        <v>870</v>
      </c>
      <c r="C30" s="17">
        <v>24.5</v>
      </c>
      <c r="D30" s="16">
        <v>210</v>
      </c>
      <c r="E30" s="16">
        <v>102</v>
      </c>
      <c r="F30" s="16">
        <v>201</v>
      </c>
      <c r="G30" s="17" t="s">
        <v>1441</v>
      </c>
      <c r="H30" t="s">
        <v>1094</v>
      </c>
      <c r="J30" s="16">
        <v>24.5</v>
      </c>
      <c r="K30" s="16">
        <v>210</v>
      </c>
      <c r="L30" s="16">
        <v>102</v>
      </c>
      <c r="M30" s="16">
        <v>201</v>
      </c>
      <c r="N30" s="16" t="s">
        <v>865</v>
      </c>
    </row>
    <row r="31" spans="1:14" x14ac:dyDescent="0.2">
      <c r="A31" s="18" t="s">
        <v>865</v>
      </c>
      <c r="B31" s="18" t="s">
        <v>871</v>
      </c>
      <c r="C31" s="17">
        <v>24.5</v>
      </c>
      <c r="D31" s="16">
        <v>210</v>
      </c>
      <c r="E31" s="16">
        <v>102</v>
      </c>
      <c r="F31" s="16">
        <v>201</v>
      </c>
      <c r="G31" s="17" t="s">
        <v>1442</v>
      </c>
      <c r="H31" t="s">
        <v>1095</v>
      </c>
      <c r="J31" s="16">
        <v>24.5</v>
      </c>
      <c r="K31" s="16">
        <v>210</v>
      </c>
      <c r="L31" s="16">
        <v>102</v>
      </c>
      <c r="M31" s="16">
        <v>201</v>
      </c>
      <c r="N31" s="16" t="s">
        <v>865</v>
      </c>
    </row>
    <row r="32" spans="1:14" x14ac:dyDescent="0.2">
      <c r="A32" s="16" t="s">
        <v>956</v>
      </c>
      <c r="B32" s="19" t="s">
        <v>1819</v>
      </c>
      <c r="C32" s="17">
        <v>37.099999999999994</v>
      </c>
      <c r="D32" s="16">
        <v>220</v>
      </c>
      <c r="E32" s="16">
        <v>150</v>
      </c>
      <c r="F32" s="16">
        <v>301</v>
      </c>
      <c r="G32" s="17" t="s">
        <v>1634</v>
      </c>
      <c r="H32" t="s">
        <v>1817</v>
      </c>
      <c r="J32" s="16">
        <v>37.099999999999994</v>
      </c>
      <c r="K32" s="16">
        <v>220</v>
      </c>
      <c r="L32" s="16">
        <v>150</v>
      </c>
      <c r="M32" s="16">
        <v>301</v>
      </c>
      <c r="N32" s="16" t="s">
        <v>956</v>
      </c>
    </row>
    <row r="33" spans="1:14" x14ac:dyDescent="0.2">
      <c r="A33" s="16" t="s">
        <v>956</v>
      </c>
      <c r="B33" s="17" t="s">
        <v>872</v>
      </c>
      <c r="C33" s="17">
        <v>37.099999999999994</v>
      </c>
      <c r="D33" s="16">
        <v>220</v>
      </c>
      <c r="E33" s="16">
        <v>150</v>
      </c>
      <c r="F33" s="16">
        <v>301</v>
      </c>
      <c r="G33" s="17" t="s">
        <v>1443</v>
      </c>
      <c r="H33" t="s">
        <v>1096</v>
      </c>
      <c r="J33" s="16">
        <v>37.099999999999994</v>
      </c>
      <c r="K33" s="16">
        <v>220</v>
      </c>
      <c r="L33" s="16">
        <v>150</v>
      </c>
      <c r="M33" s="16">
        <v>301</v>
      </c>
      <c r="N33" s="16" t="s">
        <v>956</v>
      </c>
    </row>
    <row r="34" spans="1:14" x14ac:dyDescent="0.2">
      <c r="A34" s="16" t="s">
        <v>956</v>
      </c>
      <c r="B34" s="17" t="s">
        <v>873</v>
      </c>
      <c r="C34" s="17">
        <v>37.099999999999994</v>
      </c>
      <c r="D34" s="16">
        <v>220</v>
      </c>
      <c r="E34" s="16">
        <v>150</v>
      </c>
      <c r="F34" s="16">
        <v>301</v>
      </c>
      <c r="G34" s="17" t="s">
        <v>1444</v>
      </c>
      <c r="H34" t="s">
        <v>1097</v>
      </c>
      <c r="J34" s="16">
        <v>37.099999999999994</v>
      </c>
      <c r="K34" s="16">
        <v>220</v>
      </c>
      <c r="L34" s="16">
        <v>150</v>
      </c>
      <c r="M34" s="16">
        <v>301</v>
      </c>
      <c r="N34" s="16" t="s">
        <v>956</v>
      </c>
    </row>
    <row r="35" spans="1:14" x14ac:dyDescent="0.2">
      <c r="A35" s="16" t="s">
        <v>956</v>
      </c>
      <c r="B35" s="17" t="s">
        <v>874</v>
      </c>
      <c r="C35" s="17">
        <v>37.099999999999994</v>
      </c>
      <c r="D35" s="16">
        <v>220</v>
      </c>
      <c r="E35" s="16">
        <v>150</v>
      </c>
      <c r="F35" s="16">
        <v>301</v>
      </c>
      <c r="G35" s="17" t="s">
        <v>1445</v>
      </c>
      <c r="H35" t="s">
        <v>1098</v>
      </c>
      <c r="J35" s="16">
        <v>37.099999999999994</v>
      </c>
      <c r="K35" s="16">
        <v>220</v>
      </c>
      <c r="L35" s="16">
        <v>150</v>
      </c>
      <c r="M35" s="16">
        <v>301</v>
      </c>
      <c r="N35" s="16" t="s">
        <v>956</v>
      </c>
    </row>
    <row r="36" spans="1:14" x14ac:dyDescent="0.2">
      <c r="A36" s="16" t="s">
        <v>956</v>
      </c>
      <c r="B36" s="17" t="s">
        <v>875</v>
      </c>
      <c r="C36" s="17">
        <v>37.099999999999994</v>
      </c>
      <c r="D36" s="16">
        <v>220</v>
      </c>
      <c r="E36" s="16">
        <v>150</v>
      </c>
      <c r="F36" s="16">
        <v>301</v>
      </c>
      <c r="G36" s="17" t="s">
        <v>1446</v>
      </c>
      <c r="H36" t="s">
        <v>1099</v>
      </c>
      <c r="J36" s="16">
        <v>37.099999999999994</v>
      </c>
      <c r="K36" s="16">
        <v>220</v>
      </c>
      <c r="L36" s="16">
        <v>150</v>
      </c>
      <c r="M36" s="16">
        <v>301</v>
      </c>
      <c r="N36" s="16" t="s">
        <v>956</v>
      </c>
    </row>
    <row r="37" spans="1:14" x14ac:dyDescent="0.2">
      <c r="A37" s="16" t="s">
        <v>956</v>
      </c>
      <c r="B37" s="17" t="s">
        <v>876</v>
      </c>
      <c r="C37" s="17">
        <v>37.099999999999994</v>
      </c>
      <c r="D37" s="16">
        <v>220</v>
      </c>
      <c r="E37" s="16">
        <v>150</v>
      </c>
      <c r="F37" s="16">
        <v>301</v>
      </c>
      <c r="G37" s="17" t="s">
        <v>1447</v>
      </c>
      <c r="H37" t="s">
        <v>1100</v>
      </c>
      <c r="J37" s="16">
        <v>37.099999999999994</v>
      </c>
      <c r="K37" s="16">
        <v>220</v>
      </c>
      <c r="L37" s="16">
        <v>150</v>
      </c>
      <c r="M37" s="16">
        <v>301</v>
      </c>
      <c r="N37" s="16" t="s">
        <v>956</v>
      </c>
    </row>
    <row r="38" spans="1:14" x14ac:dyDescent="0.2">
      <c r="A38" s="16" t="s">
        <v>956</v>
      </c>
      <c r="B38" s="17" t="s">
        <v>877</v>
      </c>
      <c r="C38" s="17">
        <v>37.099999999999994</v>
      </c>
      <c r="D38" s="16">
        <v>220</v>
      </c>
      <c r="E38" s="16">
        <v>150</v>
      </c>
      <c r="F38" s="16">
        <v>301</v>
      </c>
      <c r="G38" s="17" t="s">
        <v>1448</v>
      </c>
      <c r="H38" t="s">
        <v>1101</v>
      </c>
      <c r="J38" s="16">
        <v>37.099999999999994</v>
      </c>
      <c r="K38" s="16">
        <v>220</v>
      </c>
      <c r="L38" s="16">
        <v>150</v>
      </c>
      <c r="M38" s="16">
        <v>301</v>
      </c>
      <c r="N38" s="16" t="s">
        <v>956</v>
      </c>
    </row>
    <row r="39" spans="1:14" x14ac:dyDescent="0.2">
      <c r="A39" s="16" t="s">
        <v>956</v>
      </c>
      <c r="B39" s="17" t="s">
        <v>878</v>
      </c>
      <c r="C39" s="17">
        <v>37.099999999999994</v>
      </c>
      <c r="D39" s="16">
        <v>220</v>
      </c>
      <c r="E39" s="16">
        <v>150</v>
      </c>
      <c r="F39" s="16">
        <v>301</v>
      </c>
      <c r="G39" s="17" t="s">
        <v>1449</v>
      </c>
      <c r="H39" t="s">
        <v>1090</v>
      </c>
      <c r="J39" s="16">
        <v>37.099999999999994</v>
      </c>
      <c r="K39" s="16">
        <v>220</v>
      </c>
      <c r="L39" s="16">
        <v>150</v>
      </c>
      <c r="M39" s="16">
        <v>301</v>
      </c>
      <c r="N39" s="16" t="s">
        <v>956</v>
      </c>
    </row>
    <row r="40" spans="1:14" x14ac:dyDescent="0.2">
      <c r="A40" s="16" t="s">
        <v>956</v>
      </c>
      <c r="B40" s="17" t="s">
        <v>879</v>
      </c>
      <c r="C40" s="17">
        <v>37.099999999999994</v>
      </c>
      <c r="D40" s="16">
        <v>220</v>
      </c>
      <c r="E40" s="16">
        <v>150</v>
      </c>
      <c r="F40" s="16">
        <v>301</v>
      </c>
      <c r="G40" s="17" t="s">
        <v>1450</v>
      </c>
      <c r="H40" t="s">
        <v>1102</v>
      </c>
      <c r="J40" s="16">
        <v>37.099999999999994</v>
      </c>
      <c r="K40" s="16">
        <v>220</v>
      </c>
      <c r="L40" s="16">
        <v>150</v>
      </c>
      <c r="M40" s="16">
        <v>301</v>
      </c>
      <c r="N40" s="16" t="s">
        <v>956</v>
      </c>
    </row>
    <row r="41" spans="1:14" x14ac:dyDescent="0.2">
      <c r="A41" s="16" t="s">
        <v>956</v>
      </c>
      <c r="B41" s="17" t="s">
        <v>880</v>
      </c>
      <c r="C41" s="17">
        <v>37.099999999999994</v>
      </c>
      <c r="D41" s="16">
        <v>220</v>
      </c>
      <c r="E41" s="16">
        <v>150</v>
      </c>
      <c r="F41" s="16">
        <v>301</v>
      </c>
      <c r="G41" s="17" t="s">
        <v>1451</v>
      </c>
      <c r="H41" t="s">
        <v>1103</v>
      </c>
      <c r="J41" s="16">
        <v>37.099999999999994</v>
      </c>
      <c r="K41" s="16">
        <v>220</v>
      </c>
      <c r="L41" s="16">
        <v>150</v>
      </c>
      <c r="M41" s="16">
        <v>301</v>
      </c>
      <c r="N41" s="16" t="s">
        <v>956</v>
      </c>
    </row>
    <row r="42" spans="1:14" x14ac:dyDescent="0.2">
      <c r="A42" s="16" t="s">
        <v>956</v>
      </c>
      <c r="B42" s="17" t="s">
        <v>881</v>
      </c>
      <c r="C42" s="17">
        <v>37.099999999999994</v>
      </c>
      <c r="D42" s="16">
        <v>220</v>
      </c>
      <c r="E42" s="16">
        <v>150</v>
      </c>
      <c r="F42" s="16">
        <v>301</v>
      </c>
      <c r="G42" s="17" t="s">
        <v>1452</v>
      </c>
      <c r="H42" t="s">
        <v>1104</v>
      </c>
      <c r="J42" s="16">
        <v>37.099999999999994</v>
      </c>
      <c r="K42" s="16">
        <v>220</v>
      </c>
      <c r="L42" s="16">
        <v>150</v>
      </c>
      <c r="M42" s="16">
        <v>301</v>
      </c>
      <c r="N42" s="16" t="s">
        <v>956</v>
      </c>
    </row>
    <row r="43" spans="1:14" x14ac:dyDescent="0.2">
      <c r="A43" s="16" t="s">
        <v>956</v>
      </c>
      <c r="B43" s="17" t="s">
        <v>882</v>
      </c>
      <c r="C43" s="17">
        <v>37.099999999999994</v>
      </c>
      <c r="D43" s="16">
        <v>220</v>
      </c>
      <c r="E43" s="16">
        <v>150</v>
      </c>
      <c r="F43" s="16">
        <v>301</v>
      </c>
      <c r="G43" s="17" t="s">
        <v>1453</v>
      </c>
      <c r="H43" t="s">
        <v>1105</v>
      </c>
      <c r="J43" s="16">
        <v>37.099999999999994</v>
      </c>
      <c r="K43" s="16">
        <v>220</v>
      </c>
      <c r="L43" s="16">
        <v>150</v>
      </c>
      <c r="M43" s="16">
        <v>301</v>
      </c>
      <c r="N43" s="16" t="s">
        <v>956</v>
      </c>
    </row>
    <row r="44" spans="1:14" x14ac:dyDescent="0.2">
      <c r="A44" s="16" t="s">
        <v>956</v>
      </c>
      <c r="B44" s="17" t="s">
        <v>883</v>
      </c>
      <c r="C44" s="17">
        <v>37.099999999999994</v>
      </c>
      <c r="D44" s="16">
        <v>220</v>
      </c>
      <c r="E44" s="16">
        <v>150</v>
      </c>
      <c r="F44" s="16">
        <v>301</v>
      </c>
      <c r="G44" s="17" t="s">
        <v>1454</v>
      </c>
      <c r="H44" t="s">
        <v>1106</v>
      </c>
      <c r="J44" s="16">
        <v>37.099999999999994</v>
      </c>
      <c r="K44" s="16">
        <v>220</v>
      </c>
      <c r="L44" s="16">
        <v>150</v>
      </c>
      <c r="M44" s="16">
        <v>301</v>
      </c>
      <c r="N44" s="16" t="s">
        <v>956</v>
      </c>
    </row>
    <row r="45" spans="1:14" x14ac:dyDescent="0.2">
      <c r="A45" s="16" t="s">
        <v>956</v>
      </c>
      <c r="B45" s="17" t="s">
        <v>884</v>
      </c>
      <c r="C45" s="17">
        <v>37.099999999999994</v>
      </c>
      <c r="D45" s="16">
        <v>220</v>
      </c>
      <c r="E45" s="16">
        <v>150</v>
      </c>
      <c r="F45" s="16">
        <v>301</v>
      </c>
      <c r="G45" s="17" t="s">
        <v>1455</v>
      </c>
      <c r="H45" t="s">
        <v>1107</v>
      </c>
      <c r="J45" s="16">
        <v>37.099999999999994</v>
      </c>
      <c r="K45" s="16">
        <v>220</v>
      </c>
      <c r="L45" s="16">
        <v>150</v>
      </c>
      <c r="M45" s="16">
        <v>301</v>
      </c>
      <c r="N45" s="16" t="s">
        <v>956</v>
      </c>
    </row>
    <row r="46" spans="1:14" x14ac:dyDescent="0.2">
      <c r="A46" s="16" t="s">
        <v>956</v>
      </c>
      <c r="B46" s="17" t="s">
        <v>885</v>
      </c>
      <c r="C46" s="17">
        <v>37.099999999999994</v>
      </c>
      <c r="D46" s="16">
        <v>220</v>
      </c>
      <c r="E46" s="16">
        <v>150</v>
      </c>
      <c r="F46" s="16">
        <v>301</v>
      </c>
      <c r="G46" s="17" t="s">
        <v>1456</v>
      </c>
      <c r="H46" t="s">
        <v>1108</v>
      </c>
      <c r="J46" s="16">
        <v>37.099999999999994</v>
      </c>
      <c r="K46" s="16">
        <v>220</v>
      </c>
      <c r="L46" s="16">
        <v>150</v>
      </c>
      <c r="M46" s="16">
        <v>301</v>
      </c>
      <c r="N46" s="16" t="s">
        <v>956</v>
      </c>
    </row>
    <row r="47" spans="1:14" x14ac:dyDescent="0.2">
      <c r="A47" s="16" t="s">
        <v>956</v>
      </c>
      <c r="B47" s="17" t="s">
        <v>886</v>
      </c>
      <c r="C47" s="17">
        <v>37.099999999999994</v>
      </c>
      <c r="D47" s="16">
        <v>220</v>
      </c>
      <c r="E47" s="16">
        <v>150</v>
      </c>
      <c r="F47" s="16">
        <v>301</v>
      </c>
      <c r="G47" s="17" t="s">
        <v>1457</v>
      </c>
      <c r="H47" t="s">
        <v>1073</v>
      </c>
      <c r="J47" s="16">
        <v>37.099999999999994</v>
      </c>
      <c r="K47" s="16">
        <v>220</v>
      </c>
      <c r="L47" s="16">
        <v>150</v>
      </c>
      <c r="M47" s="16">
        <v>301</v>
      </c>
      <c r="N47" s="16" t="s">
        <v>956</v>
      </c>
    </row>
    <row r="48" spans="1:14" x14ac:dyDescent="0.2">
      <c r="A48" s="16" t="s">
        <v>956</v>
      </c>
      <c r="B48" s="17" t="s">
        <v>887</v>
      </c>
      <c r="C48" s="17">
        <v>37.099999999999994</v>
      </c>
      <c r="D48" s="16">
        <v>220</v>
      </c>
      <c r="E48" s="16">
        <v>150</v>
      </c>
      <c r="F48" s="16">
        <v>301</v>
      </c>
      <c r="G48" s="17" t="s">
        <v>1458</v>
      </c>
      <c r="H48" t="s">
        <v>1109</v>
      </c>
      <c r="J48" s="16">
        <v>37.099999999999994</v>
      </c>
      <c r="K48" s="16">
        <v>220</v>
      </c>
      <c r="L48" s="16">
        <v>150</v>
      </c>
      <c r="M48" s="16">
        <v>301</v>
      </c>
      <c r="N48" s="16" t="s">
        <v>956</v>
      </c>
    </row>
    <row r="49" spans="1:14" x14ac:dyDescent="0.2">
      <c r="A49" s="16" t="s">
        <v>956</v>
      </c>
      <c r="B49" s="17" t="s">
        <v>888</v>
      </c>
      <c r="C49" s="17">
        <v>37.099999999999994</v>
      </c>
      <c r="D49" s="16">
        <v>220</v>
      </c>
      <c r="E49" s="16">
        <v>150</v>
      </c>
      <c r="F49" s="16">
        <v>301</v>
      </c>
      <c r="G49" s="17" t="s">
        <v>1459</v>
      </c>
      <c r="H49" t="s">
        <v>1110</v>
      </c>
      <c r="J49" s="16">
        <v>37.099999999999994</v>
      </c>
      <c r="K49" s="16">
        <v>220</v>
      </c>
      <c r="L49" s="16">
        <v>150</v>
      </c>
      <c r="M49" s="16">
        <v>301</v>
      </c>
      <c r="N49" s="16" t="s">
        <v>956</v>
      </c>
    </row>
    <row r="50" spans="1:14" x14ac:dyDescent="0.2">
      <c r="A50" s="16" t="s">
        <v>956</v>
      </c>
      <c r="B50" s="17" t="s">
        <v>889</v>
      </c>
      <c r="C50" s="17">
        <v>37.099999999999994</v>
      </c>
      <c r="D50" s="16">
        <v>220</v>
      </c>
      <c r="E50" s="16">
        <v>150</v>
      </c>
      <c r="F50" s="16">
        <v>301</v>
      </c>
      <c r="G50" s="17" t="s">
        <v>1460</v>
      </c>
      <c r="H50" t="s">
        <v>1111</v>
      </c>
      <c r="J50" s="16">
        <v>37.099999999999994</v>
      </c>
      <c r="K50" s="16">
        <v>220</v>
      </c>
      <c r="L50" s="16">
        <v>150</v>
      </c>
      <c r="M50" s="16">
        <v>301</v>
      </c>
      <c r="N50" s="16" t="s">
        <v>956</v>
      </c>
    </row>
    <row r="51" spans="1:14" x14ac:dyDescent="0.2">
      <c r="A51" s="16" t="s">
        <v>956</v>
      </c>
      <c r="B51" s="17" t="s">
        <v>890</v>
      </c>
      <c r="C51" s="17">
        <v>37.099999999999994</v>
      </c>
      <c r="D51" s="16">
        <v>220</v>
      </c>
      <c r="E51" s="16">
        <v>150</v>
      </c>
      <c r="F51" s="16">
        <v>301</v>
      </c>
      <c r="G51" s="17" t="s">
        <v>1461</v>
      </c>
      <c r="H51" t="s">
        <v>1112</v>
      </c>
      <c r="J51" s="16">
        <v>37.099999999999994</v>
      </c>
      <c r="K51" s="16">
        <v>220</v>
      </c>
      <c r="L51" s="16">
        <v>150</v>
      </c>
      <c r="M51" s="16">
        <v>301</v>
      </c>
      <c r="N51" s="16" t="s">
        <v>956</v>
      </c>
    </row>
    <row r="52" spans="1:14" x14ac:dyDescent="0.2">
      <c r="A52" s="16" t="s">
        <v>956</v>
      </c>
      <c r="B52" s="17" t="s">
        <v>891</v>
      </c>
      <c r="C52" s="17">
        <v>37.099999999999994</v>
      </c>
      <c r="D52" s="16">
        <v>220</v>
      </c>
      <c r="E52" s="16">
        <v>150</v>
      </c>
      <c r="F52" s="16">
        <v>301</v>
      </c>
      <c r="G52" s="17" t="s">
        <v>1462</v>
      </c>
      <c r="H52" t="s">
        <v>1113</v>
      </c>
      <c r="J52" s="16">
        <v>37.099999999999994</v>
      </c>
      <c r="K52" s="16">
        <v>220</v>
      </c>
      <c r="L52" s="16">
        <v>150</v>
      </c>
      <c r="M52" s="16">
        <v>301</v>
      </c>
      <c r="N52" s="16" t="s">
        <v>956</v>
      </c>
    </row>
    <row r="53" spans="1:14" x14ac:dyDescent="0.2">
      <c r="A53" s="16" t="s">
        <v>956</v>
      </c>
      <c r="B53" s="17" t="s">
        <v>892</v>
      </c>
      <c r="C53" s="17">
        <v>37.099999999999994</v>
      </c>
      <c r="D53" s="16">
        <v>220</v>
      </c>
      <c r="E53" s="16">
        <v>150</v>
      </c>
      <c r="F53" s="16">
        <v>301</v>
      </c>
      <c r="G53" s="17" t="s">
        <v>1463</v>
      </c>
      <c r="H53" t="s">
        <v>1114</v>
      </c>
      <c r="J53" s="16">
        <v>37.099999999999994</v>
      </c>
      <c r="K53" s="16">
        <v>220</v>
      </c>
      <c r="L53" s="16">
        <v>150</v>
      </c>
      <c r="M53" s="16">
        <v>301</v>
      </c>
      <c r="N53" s="16" t="s">
        <v>956</v>
      </c>
    </row>
    <row r="54" spans="1:14" x14ac:dyDescent="0.2">
      <c r="A54" s="16" t="s">
        <v>956</v>
      </c>
      <c r="B54" s="17" t="s">
        <v>893</v>
      </c>
      <c r="C54" s="17">
        <v>37.099999999999994</v>
      </c>
      <c r="D54" s="16">
        <v>220</v>
      </c>
      <c r="E54" s="16">
        <v>150</v>
      </c>
      <c r="F54" s="16">
        <v>301</v>
      </c>
      <c r="G54" s="17" t="s">
        <v>1464</v>
      </c>
      <c r="H54" t="s">
        <v>1115</v>
      </c>
      <c r="J54" s="16">
        <v>37.099999999999994</v>
      </c>
      <c r="K54" s="16">
        <v>220</v>
      </c>
      <c r="L54" s="16">
        <v>150</v>
      </c>
      <c r="M54" s="16">
        <v>301</v>
      </c>
      <c r="N54" s="16" t="s">
        <v>956</v>
      </c>
    </row>
    <row r="55" spans="1:14" x14ac:dyDescent="0.2">
      <c r="A55" s="16" t="s">
        <v>956</v>
      </c>
      <c r="B55" s="17" t="s">
        <v>894</v>
      </c>
      <c r="C55" s="17">
        <v>37.099999999999994</v>
      </c>
      <c r="D55" s="16">
        <v>220</v>
      </c>
      <c r="E55" s="16">
        <v>150</v>
      </c>
      <c r="F55" s="16">
        <v>301</v>
      </c>
      <c r="G55" s="17" t="s">
        <v>1465</v>
      </c>
      <c r="H55" t="s">
        <v>1116</v>
      </c>
      <c r="J55" s="16">
        <v>37.099999999999994</v>
      </c>
      <c r="K55" s="16">
        <v>220</v>
      </c>
      <c r="L55" s="16">
        <v>150</v>
      </c>
      <c r="M55" s="16">
        <v>301</v>
      </c>
      <c r="N55" s="16" t="s">
        <v>956</v>
      </c>
    </row>
    <row r="56" spans="1:14" x14ac:dyDescent="0.2">
      <c r="A56" s="16" t="s">
        <v>956</v>
      </c>
      <c r="B56" s="17" t="s">
        <v>895</v>
      </c>
      <c r="C56" s="17">
        <v>37.099999999999994</v>
      </c>
      <c r="D56" s="16">
        <v>220</v>
      </c>
      <c r="E56" s="16">
        <v>150</v>
      </c>
      <c r="F56" s="16">
        <v>301</v>
      </c>
      <c r="G56" s="17" t="s">
        <v>1466</v>
      </c>
      <c r="H56" t="s">
        <v>1117</v>
      </c>
      <c r="J56" s="16">
        <v>37.099999999999994</v>
      </c>
      <c r="K56" s="16">
        <v>220</v>
      </c>
      <c r="L56" s="16">
        <v>150</v>
      </c>
      <c r="M56" s="16">
        <v>301</v>
      </c>
      <c r="N56" s="16" t="s">
        <v>956</v>
      </c>
    </row>
    <row r="57" spans="1:14" x14ac:dyDescent="0.2">
      <c r="A57" s="16" t="s">
        <v>956</v>
      </c>
      <c r="B57" s="17" t="s">
        <v>896</v>
      </c>
      <c r="C57" s="17">
        <v>37.099999999999994</v>
      </c>
      <c r="D57" s="16">
        <v>220</v>
      </c>
      <c r="E57" s="16">
        <v>150</v>
      </c>
      <c r="F57" s="16">
        <v>301</v>
      </c>
      <c r="G57" s="17" t="s">
        <v>1467</v>
      </c>
      <c r="H57" t="s">
        <v>1118</v>
      </c>
      <c r="J57" s="16">
        <v>37.099999999999994</v>
      </c>
      <c r="K57" s="16">
        <v>220</v>
      </c>
      <c r="L57" s="16">
        <v>150</v>
      </c>
      <c r="M57" s="16">
        <v>301</v>
      </c>
      <c r="N57" s="16" t="s">
        <v>956</v>
      </c>
    </row>
    <row r="58" spans="1:14" x14ac:dyDescent="0.2">
      <c r="A58" s="16" t="s">
        <v>956</v>
      </c>
      <c r="B58" s="17" t="s">
        <v>897</v>
      </c>
      <c r="C58" s="17">
        <v>37.099999999999994</v>
      </c>
      <c r="D58" s="16">
        <v>220</v>
      </c>
      <c r="E58" s="16">
        <v>150</v>
      </c>
      <c r="F58" s="16">
        <v>301</v>
      </c>
      <c r="G58" s="17" t="s">
        <v>1468</v>
      </c>
      <c r="H58" t="s">
        <v>1119</v>
      </c>
      <c r="J58" s="16">
        <v>37.099999999999994</v>
      </c>
      <c r="K58" s="16">
        <v>220</v>
      </c>
      <c r="L58" s="16">
        <v>150</v>
      </c>
      <c r="M58" s="16">
        <v>301</v>
      </c>
      <c r="N58" s="16" t="s">
        <v>956</v>
      </c>
    </row>
    <row r="59" spans="1:14" x14ac:dyDescent="0.2">
      <c r="A59" s="16" t="s">
        <v>956</v>
      </c>
      <c r="B59" s="17" t="s">
        <v>898</v>
      </c>
      <c r="C59" s="17">
        <v>37.099999999999994</v>
      </c>
      <c r="D59" s="16">
        <v>220</v>
      </c>
      <c r="E59" s="16">
        <v>150</v>
      </c>
      <c r="F59" s="16">
        <v>301</v>
      </c>
      <c r="G59" s="17" t="s">
        <v>1469</v>
      </c>
      <c r="H59" t="s">
        <v>1120</v>
      </c>
      <c r="J59" s="16">
        <v>37.099999999999994</v>
      </c>
      <c r="K59" s="16">
        <v>220</v>
      </c>
      <c r="L59" s="16">
        <v>150</v>
      </c>
      <c r="M59" s="16">
        <v>301</v>
      </c>
      <c r="N59" s="16" t="s">
        <v>956</v>
      </c>
    </row>
    <row r="60" spans="1:14" x14ac:dyDescent="0.2">
      <c r="A60" s="16" t="s">
        <v>956</v>
      </c>
      <c r="B60" s="17" t="s">
        <v>899</v>
      </c>
      <c r="C60" s="17">
        <v>37.099999999999994</v>
      </c>
      <c r="D60" s="16">
        <v>220</v>
      </c>
      <c r="E60" s="16">
        <v>150</v>
      </c>
      <c r="F60" s="16">
        <v>301</v>
      </c>
      <c r="G60" s="17" t="s">
        <v>1470</v>
      </c>
      <c r="H60" t="s">
        <v>1121</v>
      </c>
      <c r="J60" s="16">
        <v>37.099999999999994</v>
      </c>
      <c r="K60" s="16">
        <v>220</v>
      </c>
      <c r="L60" s="16">
        <v>150</v>
      </c>
      <c r="M60" s="16">
        <v>301</v>
      </c>
      <c r="N60" s="16" t="s">
        <v>956</v>
      </c>
    </row>
    <row r="61" spans="1:14" x14ac:dyDescent="0.2">
      <c r="A61" s="16" t="s">
        <v>956</v>
      </c>
      <c r="B61" s="17" t="s">
        <v>900</v>
      </c>
      <c r="C61" s="17">
        <v>37.099999999999994</v>
      </c>
      <c r="D61" s="16">
        <v>220</v>
      </c>
      <c r="E61" s="16">
        <v>150</v>
      </c>
      <c r="F61" s="16">
        <v>301</v>
      </c>
      <c r="G61" s="17" t="s">
        <v>1471</v>
      </c>
      <c r="H61" t="s">
        <v>1122</v>
      </c>
      <c r="J61" s="16">
        <v>37.099999999999994</v>
      </c>
      <c r="K61" s="16">
        <v>220</v>
      </c>
      <c r="L61" s="16">
        <v>150</v>
      </c>
      <c r="M61" s="16">
        <v>301</v>
      </c>
      <c r="N61" s="16" t="s">
        <v>956</v>
      </c>
    </row>
    <row r="62" spans="1:14" x14ac:dyDescent="0.2">
      <c r="A62" s="16" t="s">
        <v>956</v>
      </c>
      <c r="B62" s="17" t="s">
        <v>901</v>
      </c>
      <c r="C62" s="17">
        <v>37.099999999999994</v>
      </c>
      <c r="D62" s="16">
        <v>220</v>
      </c>
      <c r="E62" s="16">
        <v>150</v>
      </c>
      <c r="F62" s="16">
        <v>301</v>
      </c>
      <c r="G62" s="17" t="s">
        <v>1472</v>
      </c>
      <c r="H62" t="s">
        <v>1123</v>
      </c>
      <c r="J62" s="16">
        <v>37.099999999999994</v>
      </c>
      <c r="K62" s="16">
        <v>220</v>
      </c>
      <c r="L62" s="16">
        <v>150</v>
      </c>
      <c r="M62" s="16">
        <v>301</v>
      </c>
      <c r="N62" s="16" t="s">
        <v>956</v>
      </c>
    </row>
    <row r="63" spans="1:14" x14ac:dyDescent="0.2">
      <c r="A63" s="16" t="s">
        <v>956</v>
      </c>
      <c r="B63" s="17" t="s">
        <v>902</v>
      </c>
      <c r="C63" s="17">
        <v>37.099999999999994</v>
      </c>
      <c r="D63" s="16">
        <v>220</v>
      </c>
      <c r="E63" s="16">
        <v>150</v>
      </c>
      <c r="F63" s="16">
        <v>301</v>
      </c>
      <c r="G63" s="17" t="s">
        <v>1473</v>
      </c>
      <c r="H63" t="s">
        <v>1124</v>
      </c>
      <c r="J63" s="16">
        <v>37.099999999999994</v>
      </c>
      <c r="K63" s="16">
        <v>220</v>
      </c>
      <c r="L63" s="16">
        <v>150</v>
      </c>
      <c r="M63" s="16">
        <v>301</v>
      </c>
      <c r="N63" s="16" t="s">
        <v>956</v>
      </c>
    </row>
    <row r="64" spans="1:14" x14ac:dyDescent="0.2">
      <c r="A64" s="16" t="s">
        <v>956</v>
      </c>
      <c r="B64" s="17" t="s">
        <v>903</v>
      </c>
      <c r="C64" s="17">
        <v>37.099999999999994</v>
      </c>
      <c r="D64" s="16">
        <v>220</v>
      </c>
      <c r="E64" s="16">
        <v>150</v>
      </c>
      <c r="F64" s="16">
        <v>301</v>
      </c>
      <c r="G64" s="17" t="s">
        <v>1474</v>
      </c>
      <c r="H64" t="s">
        <v>1125</v>
      </c>
      <c r="J64" s="16">
        <v>37.099999999999994</v>
      </c>
      <c r="K64" s="16">
        <v>220</v>
      </c>
      <c r="L64" s="16">
        <v>150</v>
      </c>
      <c r="M64" s="16">
        <v>301</v>
      </c>
      <c r="N64" s="16" t="s">
        <v>956</v>
      </c>
    </row>
    <row r="65" spans="1:14" x14ac:dyDescent="0.2">
      <c r="A65" s="16" t="s">
        <v>956</v>
      </c>
      <c r="B65" s="17" t="s">
        <v>904</v>
      </c>
      <c r="C65" s="17">
        <v>37.099999999999994</v>
      </c>
      <c r="D65" s="16">
        <v>220</v>
      </c>
      <c r="E65" s="16">
        <v>150</v>
      </c>
      <c r="F65" s="16">
        <v>301</v>
      </c>
      <c r="G65" s="17" t="s">
        <v>1475</v>
      </c>
      <c r="H65" t="s">
        <v>1126</v>
      </c>
      <c r="J65" s="16">
        <v>37.099999999999994</v>
      </c>
      <c r="K65" s="16">
        <v>220</v>
      </c>
      <c r="L65" s="16">
        <v>150</v>
      </c>
      <c r="M65" s="16">
        <v>301</v>
      </c>
      <c r="N65" s="16" t="s">
        <v>956</v>
      </c>
    </row>
    <row r="66" spans="1:14" x14ac:dyDescent="0.2">
      <c r="A66" s="16" t="s">
        <v>956</v>
      </c>
      <c r="B66" s="17" t="s">
        <v>905</v>
      </c>
      <c r="C66" s="17">
        <v>37.099999999999994</v>
      </c>
      <c r="D66" s="16">
        <v>220</v>
      </c>
      <c r="E66" s="16">
        <v>150</v>
      </c>
      <c r="F66" s="16">
        <v>301</v>
      </c>
      <c r="G66" s="17" t="s">
        <v>1476</v>
      </c>
      <c r="H66" t="s">
        <v>1127</v>
      </c>
      <c r="J66" s="16">
        <v>37.099999999999994</v>
      </c>
      <c r="K66" s="16">
        <v>220</v>
      </c>
      <c r="L66" s="16">
        <v>150</v>
      </c>
      <c r="M66" s="16">
        <v>301</v>
      </c>
      <c r="N66" s="16" t="s">
        <v>956</v>
      </c>
    </row>
    <row r="67" spans="1:14" x14ac:dyDescent="0.2">
      <c r="A67" s="16" t="s">
        <v>956</v>
      </c>
      <c r="B67" s="17" t="s">
        <v>906</v>
      </c>
      <c r="C67" s="17">
        <v>37.099999999999994</v>
      </c>
      <c r="D67" s="16">
        <v>220</v>
      </c>
      <c r="E67" s="16">
        <v>150</v>
      </c>
      <c r="F67" s="16">
        <v>301</v>
      </c>
      <c r="G67" s="17" t="s">
        <v>1477</v>
      </c>
      <c r="H67" t="s">
        <v>1128</v>
      </c>
      <c r="J67" s="16">
        <v>37.099999999999994</v>
      </c>
      <c r="K67" s="16">
        <v>220</v>
      </c>
      <c r="L67" s="16">
        <v>150</v>
      </c>
      <c r="M67" s="16">
        <v>301</v>
      </c>
      <c r="N67" s="16" t="s">
        <v>956</v>
      </c>
    </row>
    <row r="68" spans="1:14" x14ac:dyDescent="0.2">
      <c r="A68" s="16" t="s">
        <v>956</v>
      </c>
      <c r="B68" s="17" t="s">
        <v>907</v>
      </c>
      <c r="C68" s="17">
        <v>37.099999999999994</v>
      </c>
      <c r="D68" s="16">
        <v>220</v>
      </c>
      <c r="E68" s="16">
        <v>150</v>
      </c>
      <c r="F68" s="16">
        <v>301</v>
      </c>
      <c r="G68" s="17" t="s">
        <v>1478</v>
      </c>
      <c r="H68" t="s">
        <v>1129</v>
      </c>
      <c r="J68" s="16">
        <v>37.099999999999994</v>
      </c>
      <c r="K68" s="16">
        <v>220</v>
      </c>
      <c r="L68" s="16">
        <v>150</v>
      </c>
      <c r="M68" s="16">
        <v>301</v>
      </c>
      <c r="N68" s="16" t="s">
        <v>956</v>
      </c>
    </row>
    <row r="69" spans="1:14" x14ac:dyDescent="0.2">
      <c r="A69" s="16" t="s">
        <v>956</v>
      </c>
      <c r="B69" s="17" t="s">
        <v>908</v>
      </c>
      <c r="C69" s="17">
        <v>37.099999999999994</v>
      </c>
      <c r="D69" s="16">
        <v>220</v>
      </c>
      <c r="E69" s="16">
        <v>150</v>
      </c>
      <c r="F69" s="16">
        <v>301</v>
      </c>
      <c r="G69" s="17" t="s">
        <v>1479</v>
      </c>
      <c r="H69" t="s">
        <v>1130</v>
      </c>
      <c r="J69" s="16">
        <v>37.099999999999994</v>
      </c>
      <c r="K69" s="16">
        <v>220</v>
      </c>
      <c r="L69" s="16">
        <v>150</v>
      </c>
      <c r="M69" s="16">
        <v>301</v>
      </c>
      <c r="N69" s="16" t="s">
        <v>956</v>
      </c>
    </row>
    <row r="70" spans="1:14" x14ac:dyDescent="0.2">
      <c r="A70" s="16" t="s">
        <v>956</v>
      </c>
      <c r="B70" s="17" t="s">
        <v>909</v>
      </c>
      <c r="C70" s="17">
        <v>37.099999999999994</v>
      </c>
      <c r="D70" s="16">
        <v>220</v>
      </c>
      <c r="E70" s="16">
        <v>150</v>
      </c>
      <c r="F70" s="16">
        <v>301</v>
      </c>
      <c r="G70" s="17" t="s">
        <v>1480</v>
      </c>
      <c r="H70" t="s">
        <v>1131</v>
      </c>
      <c r="J70" s="16">
        <v>37.099999999999994</v>
      </c>
      <c r="K70" s="16">
        <v>220</v>
      </c>
      <c r="L70" s="16">
        <v>150</v>
      </c>
      <c r="M70" s="16">
        <v>301</v>
      </c>
      <c r="N70" s="16" t="s">
        <v>956</v>
      </c>
    </row>
    <row r="71" spans="1:14" x14ac:dyDescent="0.2">
      <c r="A71" s="16" t="s">
        <v>956</v>
      </c>
      <c r="B71" s="17" t="s">
        <v>910</v>
      </c>
      <c r="C71" s="17">
        <v>37.099999999999994</v>
      </c>
      <c r="D71" s="16">
        <v>220</v>
      </c>
      <c r="E71" s="16">
        <v>150</v>
      </c>
      <c r="F71" s="16">
        <v>301</v>
      </c>
      <c r="G71" s="17" t="s">
        <v>1481</v>
      </c>
      <c r="H71" t="s">
        <v>1132</v>
      </c>
      <c r="J71" s="16">
        <v>37.099999999999994</v>
      </c>
      <c r="K71" s="16">
        <v>220</v>
      </c>
      <c r="L71" s="16">
        <v>150</v>
      </c>
      <c r="M71" s="16">
        <v>301</v>
      </c>
      <c r="N71" s="16" t="s">
        <v>956</v>
      </c>
    </row>
    <row r="72" spans="1:14" x14ac:dyDescent="0.2">
      <c r="A72" s="16" t="s">
        <v>956</v>
      </c>
      <c r="B72" s="17" t="s">
        <v>911</v>
      </c>
      <c r="C72" s="17">
        <v>37.099999999999994</v>
      </c>
      <c r="D72" s="16">
        <v>220</v>
      </c>
      <c r="E72" s="16">
        <v>150</v>
      </c>
      <c r="F72" s="16">
        <v>301</v>
      </c>
      <c r="G72" s="17" t="s">
        <v>1482</v>
      </c>
      <c r="H72" t="s">
        <v>1133</v>
      </c>
      <c r="J72" s="16">
        <v>37.099999999999994</v>
      </c>
      <c r="K72" s="16">
        <v>220</v>
      </c>
      <c r="L72" s="16">
        <v>150</v>
      </c>
      <c r="M72" s="16">
        <v>301</v>
      </c>
      <c r="N72" s="16" t="s">
        <v>956</v>
      </c>
    </row>
    <row r="73" spans="1:14" x14ac:dyDescent="0.2">
      <c r="A73" s="16" t="s">
        <v>956</v>
      </c>
      <c r="B73" s="17" t="s">
        <v>912</v>
      </c>
      <c r="C73" s="17">
        <v>37.099999999999994</v>
      </c>
      <c r="D73" s="16">
        <v>220</v>
      </c>
      <c r="E73" s="16">
        <v>150</v>
      </c>
      <c r="F73" s="16">
        <v>301</v>
      </c>
      <c r="G73" s="17" t="s">
        <v>1483</v>
      </c>
      <c r="H73" t="s">
        <v>1134</v>
      </c>
      <c r="J73" s="16">
        <v>37.099999999999994</v>
      </c>
      <c r="K73" s="16">
        <v>220</v>
      </c>
      <c r="L73" s="16">
        <v>150</v>
      </c>
      <c r="M73" s="16">
        <v>301</v>
      </c>
      <c r="N73" s="16" t="s">
        <v>956</v>
      </c>
    </row>
    <row r="74" spans="1:14" x14ac:dyDescent="0.2">
      <c r="A74" s="16" t="s">
        <v>956</v>
      </c>
      <c r="B74" s="17" t="s">
        <v>913</v>
      </c>
      <c r="C74" s="17">
        <v>37.099999999999994</v>
      </c>
      <c r="D74" s="16">
        <v>220</v>
      </c>
      <c r="E74" s="16">
        <v>150</v>
      </c>
      <c r="F74" s="16">
        <v>301</v>
      </c>
      <c r="G74" s="17" t="s">
        <v>1484</v>
      </c>
      <c r="H74" t="s">
        <v>1135</v>
      </c>
      <c r="J74" s="16">
        <v>37.099999999999994</v>
      </c>
      <c r="K74" s="16">
        <v>220</v>
      </c>
      <c r="L74" s="16">
        <v>150</v>
      </c>
      <c r="M74" s="16">
        <v>301</v>
      </c>
      <c r="N74" s="16" t="s">
        <v>956</v>
      </c>
    </row>
    <row r="75" spans="1:14" x14ac:dyDescent="0.2">
      <c r="A75" s="16" t="s">
        <v>956</v>
      </c>
      <c r="B75" s="17" t="s">
        <v>914</v>
      </c>
      <c r="C75" s="17">
        <v>37.099999999999994</v>
      </c>
      <c r="D75" s="16">
        <v>220</v>
      </c>
      <c r="E75" s="16">
        <v>150</v>
      </c>
      <c r="F75" s="16">
        <v>301</v>
      </c>
      <c r="G75" s="17" t="s">
        <v>1485</v>
      </c>
      <c r="H75" t="s">
        <v>1136</v>
      </c>
      <c r="J75" s="16">
        <v>37.099999999999994</v>
      </c>
      <c r="K75" s="16">
        <v>220</v>
      </c>
      <c r="L75" s="16">
        <v>150</v>
      </c>
      <c r="M75" s="16">
        <v>301</v>
      </c>
      <c r="N75" s="16" t="s">
        <v>956</v>
      </c>
    </row>
    <row r="76" spans="1:14" x14ac:dyDescent="0.2">
      <c r="A76" s="16" t="s">
        <v>956</v>
      </c>
      <c r="B76" s="17" t="s">
        <v>915</v>
      </c>
      <c r="C76" s="17">
        <v>37.099999999999994</v>
      </c>
      <c r="D76" s="16">
        <v>220</v>
      </c>
      <c r="E76" s="16">
        <v>150</v>
      </c>
      <c r="F76" s="16">
        <v>301</v>
      </c>
      <c r="G76" s="17" t="s">
        <v>1486</v>
      </c>
      <c r="H76" t="s">
        <v>1137</v>
      </c>
      <c r="J76" s="16">
        <v>37.099999999999994</v>
      </c>
      <c r="K76" s="16">
        <v>220</v>
      </c>
      <c r="L76" s="16">
        <v>150</v>
      </c>
      <c r="M76" s="16">
        <v>301</v>
      </c>
      <c r="N76" s="16" t="s">
        <v>956</v>
      </c>
    </row>
    <row r="77" spans="1:14" x14ac:dyDescent="0.2">
      <c r="A77" s="16" t="s">
        <v>956</v>
      </c>
      <c r="B77" s="17" t="s">
        <v>916</v>
      </c>
      <c r="C77" s="17">
        <v>37.099999999999994</v>
      </c>
      <c r="D77" s="16">
        <v>220</v>
      </c>
      <c r="E77" s="16">
        <v>150</v>
      </c>
      <c r="F77" s="16">
        <v>301</v>
      </c>
      <c r="G77" s="17" t="s">
        <v>1487</v>
      </c>
      <c r="H77" t="s">
        <v>1138</v>
      </c>
      <c r="J77" s="16">
        <v>37.099999999999994</v>
      </c>
      <c r="K77" s="16">
        <v>220</v>
      </c>
      <c r="L77" s="16">
        <v>150</v>
      </c>
      <c r="M77" s="16">
        <v>301</v>
      </c>
      <c r="N77" s="16" t="s">
        <v>956</v>
      </c>
    </row>
    <row r="78" spans="1:14" x14ac:dyDescent="0.2">
      <c r="A78" s="16" t="s">
        <v>956</v>
      </c>
      <c r="B78" s="17" t="s">
        <v>917</v>
      </c>
      <c r="C78" s="17">
        <v>37.099999999999994</v>
      </c>
      <c r="D78" s="16">
        <v>220</v>
      </c>
      <c r="E78" s="16">
        <v>150</v>
      </c>
      <c r="F78" s="16">
        <v>301</v>
      </c>
      <c r="G78" s="17" t="s">
        <v>1488</v>
      </c>
      <c r="H78" t="s">
        <v>1139</v>
      </c>
      <c r="J78" s="16">
        <v>37.099999999999994</v>
      </c>
      <c r="K78" s="16">
        <v>220</v>
      </c>
      <c r="L78" s="16">
        <v>150</v>
      </c>
      <c r="M78" s="16">
        <v>301</v>
      </c>
      <c r="N78" s="16" t="s">
        <v>956</v>
      </c>
    </row>
    <row r="79" spans="1:14" x14ac:dyDescent="0.2">
      <c r="A79" s="16" t="s">
        <v>956</v>
      </c>
      <c r="B79" s="17" t="s">
        <v>918</v>
      </c>
      <c r="C79" s="17">
        <v>37.099999999999994</v>
      </c>
      <c r="D79" s="16">
        <v>220</v>
      </c>
      <c r="E79" s="16">
        <v>150</v>
      </c>
      <c r="F79" s="16">
        <v>301</v>
      </c>
      <c r="G79" s="17" t="s">
        <v>1489</v>
      </c>
      <c r="H79" t="s">
        <v>1140</v>
      </c>
      <c r="J79" s="16">
        <v>37.099999999999994</v>
      </c>
      <c r="K79" s="16">
        <v>220</v>
      </c>
      <c r="L79" s="16">
        <v>150</v>
      </c>
      <c r="M79" s="16">
        <v>301</v>
      </c>
      <c r="N79" s="16" t="s">
        <v>956</v>
      </c>
    </row>
    <row r="80" spans="1:14" x14ac:dyDescent="0.2">
      <c r="A80" s="16" t="s">
        <v>956</v>
      </c>
      <c r="B80" s="17" t="s">
        <v>919</v>
      </c>
      <c r="C80" s="17">
        <v>37.099999999999994</v>
      </c>
      <c r="D80" s="16">
        <v>220</v>
      </c>
      <c r="E80" s="16">
        <v>150</v>
      </c>
      <c r="F80" s="16">
        <v>301</v>
      </c>
      <c r="G80" s="17" t="s">
        <v>1490</v>
      </c>
      <c r="H80" t="s">
        <v>1141</v>
      </c>
      <c r="J80" s="16">
        <v>37.099999999999994</v>
      </c>
      <c r="K80" s="16">
        <v>220</v>
      </c>
      <c r="L80" s="16">
        <v>150</v>
      </c>
      <c r="M80" s="16">
        <v>301</v>
      </c>
      <c r="N80" s="16" t="s">
        <v>956</v>
      </c>
    </row>
    <row r="81" spans="1:14" x14ac:dyDescent="0.2">
      <c r="A81" s="16" t="s">
        <v>956</v>
      </c>
      <c r="B81" s="17" t="s">
        <v>920</v>
      </c>
      <c r="C81" s="17">
        <v>37.099999999999994</v>
      </c>
      <c r="D81" s="16">
        <v>220</v>
      </c>
      <c r="E81" s="16">
        <v>150</v>
      </c>
      <c r="F81" s="16">
        <v>301</v>
      </c>
      <c r="G81" s="17" t="s">
        <v>1491</v>
      </c>
      <c r="H81" t="s">
        <v>1142</v>
      </c>
      <c r="J81" s="16">
        <v>37.099999999999994</v>
      </c>
      <c r="K81" s="16">
        <v>220</v>
      </c>
      <c r="L81" s="16">
        <v>150</v>
      </c>
      <c r="M81" s="16">
        <v>301</v>
      </c>
      <c r="N81" s="16" t="s">
        <v>956</v>
      </c>
    </row>
    <row r="82" spans="1:14" x14ac:dyDescent="0.2">
      <c r="A82" s="16" t="s">
        <v>956</v>
      </c>
      <c r="B82" s="17" t="s">
        <v>921</v>
      </c>
      <c r="C82" s="17">
        <v>37.099999999999994</v>
      </c>
      <c r="D82" s="16">
        <v>220</v>
      </c>
      <c r="E82" s="16">
        <v>150</v>
      </c>
      <c r="F82" s="16">
        <v>301</v>
      </c>
      <c r="G82" s="17" t="s">
        <v>1492</v>
      </c>
      <c r="H82" t="s">
        <v>1143</v>
      </c>
      <c r="J82" s="16">
        <v>37.099999999999994</v>
      </c>
      <c r="K82" s="16">
        <v>220</v>
      </c>
      <c r="L82" s="16">
        <v>150</v>
      </c>
      <c r="M82" s="16">
        <v>301</v>
      </c>
      <c r="N82" s="16" t="s">
        <v>956</v>
      </c>
    </row>
    <row r="83" spans="1:14" x14ac:dyDescent="0.2">
      <c r="A83" s="16" t="s">
        <v>956</v>
      </c>
      <c r="B83" s="17" t="s">
        <v>922</v>
      </c>
      <c r="C83" s="17">
        <v>37.099999999999994</v>
      </c>
      <c r="D83" s="16">
        <v>220</v>
      </c>
      <c r="E83" s="16">
        <v>150</v>
      </c>
      <c r="F83" s="16">
        <v>301</v>
      </c>
      <c r="G83" s="17" t="s">
        <v>1493</v>
      </c>
      <c r="H83" t="s">
        <v>1144</v>
      </c>
      <c r="J83" s="16">
        <v>37.099999999999994</v>
      </c>
      <c r="K83" s="16">
        <v>220</v>
      </c>
      <c r="L83" s="16">
        <v>150</v>
      </c>
      <c r="M83" s="16">
        <v>301</v>
      </c>
      <c r="N83" s="16" t="s">
        <v>956</v>
      </c>
    </row>
    <row r="84" spans="1:14" x14ac:dyDescent="0.2">
      <c r="A84" s="16" t="s">
        <v>956</v>
      </c>
      <c r="B84" s="17" t="s">
        <v>923</v>
      </c>
      <c r="C84" s="17">
        <v>37.099999999999994</v>
      </c>
      <c r="D84" s="16">
        <v>220</v>
      </c>
      <c r="E84" s="16">
        <v>150</v>
      </c>
      <c r="F84" s="16">
        <v>301</v>
      </c>
      <c r="G84" s="17" t="s">
        <v>1494</v>
      </c>
      <c r="H84" t="s">
        <v>1145</v>
      </c>
      <c r="J84" s="16">
        <v>37.099999999999994</v>
      </c>
      <c r="K84" s="16">
        <v>220</v>
      </c>
      <c r="L84" s="16">
        <v>150</v>
      </c>
      <c r="M84" s="16">
        <v>301</v>
      </c>
      <c r="N84" s="16" t="s">
        <v>956</v>
      </c>
    </row>
    <row r="85" spans="1:14" x14ac:dyDescent="0.2">
      <c r="A85" s="16" t="s">
        <v>956</v>
      </c>
      <c r="B85" s="17" t="s">
        <v>924</v>
      </c>
      <c r="C85" s="17">
        <v>37.099999999999994</v>
      </c>
      <c r="D85" s="16">
        <v>220</v>
      </c>
      <c r="E85" s="16">
        <v>150</v>
      </c>
      <c r="F85" s="16">
        <v>301</v>
      </c>
      <c r="G85" s="17" t="s">
        <v>1495</v>
      </c>
      <c r="H85" t="s">
        <v>1146</v>
      </c>
      <c r="J85" s="16">
        <v>37.099999999999994</v>
      </c>
      <c r="K85" s="16">
        <v>220</v>
      </c>
      <c r="L85" s="16">
        <v>150</v>
      </c>
      <c r="M85" s="16">
        <v>301</v>
      </c>
      <c r="N85" s="16" t="s">
        <v>956</v>
      </c>
    </row>
    <row r="86" spans="1:14" x14ac:dyDescent="0.2">
      <c r="A86" s="16" t="s">
        <v>956</v>
      </c>
      <c r="B86" s="17" t="s">
        <v>925</v>
      </c>
      <c r="C86" s="17">
        <v>37.099999999999994</v>
      </c>
      <c r="D86" s="16">
        <v>220</v>
      </c>
      <c r="E86" s="16">
        <v>150</v>
      </c>
      <c r="F86" s="16">
        <v>301</v>
      </c>
      <c r="G86" s="17" t="s">
        <v>1496</v>
      </c>
      <c r="H86" t="s">
        <v>1147</v>
      </c>
      <c r="J86" s="16">
        <v>37.099999999999994</v>
      </c>
      <c r="K86" s="16">
        <v>220</v>
      </c>
      <c r="L86" s="16">
        <v>150</v>
      </c>
      <c r="M86" s="16">
        <v>301</v>
      </c>
      <c r="N86" s="16" t="s">
        <v>956</v>
      </c>
    </row>
    <row r="87" spans="1:14" x14ac:dyDescent="0.2">
      <c r="A87" s="16" t="s">
        <v>956</v>
      </c>
      <c r="B87" s="17" t="s">
        <v>926</v>
      </c>
      <c r="C87" s="17">
        <v>37.099999999999994</v>
      </c>
      <c r="D87" s="16">
        <v>220</v>
      </c>
      <c r="E87" s="16">
        <v>150</v>
      </c>
      <c r="F87" s="16">
        <v>301</v>
      </c>
      <c r="G87" s="17" t="s">
        <v>1497</v>
      </c>
      <c r="H87" t="s">
        <v>1148</v>
      </c>
      <c r="J87" s="16">
        <v>37.099999999999994</v>
      </c>
      <c r="K87" s="16">
        <v>220</v>
      </c>
      <c r="L87" s="16">
        <v>150</v>
      </c>
      <c r="M87" s="16">
        <v>301</v>
      </c>
      <c r="N87" s="16" t="s">
        <v>956</v>
      </c>
    </row>
    <row r="88" spans="1:14" x14ac:dyDescent="0.2">
      <c r="A88" s="16" t="s">
        <v>956</v>
      </c>
      <c r="B88" s="17" t="s">
        <v>927</v>
      </c>
      <c r="C88" s="17">
        <v>37.099999999999994</v>
      </c>
      <c r="D88" s="16">
        <v>220</v>
      </c>
      <c r="E88" s="16">
        <v>150</v>
      </c>
      <c r="F88" s="16">
        <v>301</v>
      </c>
      <c r="G88" s="17" t="s">
        <v>1498</v>
      </c>
      <c r="H88" t="s">
        <v>1149</v>
      </c>
      <c r="J88" s="16">
        <v>37.099999999999994</v>
      </c>
      <c r="K88" s="16">
        <v>220</v>
      </c>
      <c r="L88" s="16">
        <v>150</v>
      </c>
      <c r="M88" s="16">
        <v>301</v>
      </c>
      <c r="N88" s="16" t="s">
        <v>956</v>
      </c>
    </row>
    <row r="89" spans="1:14" x14ac:dyDescent="0.2">
      <c r="A89" s="16" t="s">
        <v>956</v>
      </c>
      <c r="B89" s="17" t="s">
        <v>928</v>
      </c>
      <c r="C89" s="17">
        <v>37.099999999999994</v>
      </c>
      <c r="D89" s="16">
        <v>220</v>
      </c>
      <c r="E89" s="16">
        <v>150</v>
      </c>
      <c r="F89" s="16">
        <v>301</v>
      </c>
      <c r="G89" s="17" t="s">
        <v>1499</v>
      </c>
      <c r="H89" t="s">
        <v>1150</v>
      </c>
      <c r="J89" s="16">
        <v>37.099999999999994</v>
      </c>
      <c r="K89" s="16">
        <v>220</v>
      </c>
      <c r="L89" s="16">
        <v>150</v>
      </c>
      <c r="M89" s="16">
        <v>301</v>
      </c>
      <c r="N89" s="16" t="s">
        <v>956</v>
      </c>
    </row>
    <row r="90" spans="1:14" x14ac:dyDescent="0.2">
      <c r="A90" s="16" t="s">
        <v>956</v>
      </c>
      <c r="B90" s="17" t="s">
        <v>929</v>
      </c>
      <c r="C90" s="17">
        <v>37.099999999999994</v>
      </c>
      <c r="D90" s="16">
        <v>220</v>
      </c>
      <c r="E90" s="16">
        <v>150</v>
      </c>
      <c r="F90" s="16">
        <v>301</v>
      </c>
      <c r="G90" s="17" t="s">
        <v>1500</v>
      </c>
      <c r="H90" t="s">
        <v>1151</v>
      </c>
      <c r="J90" s="16">
        <v>37.099999999999994</v>
      </c>
      <c r="K90" s="16">
        <v>220</v>
      </c>
      <c r="L90" s="16">
        <v>150</v>
      </c>
      <c r="M90" s="16">
        <v>301</v>
      </c>
      <c r="N90" s="16" t="s">
        <v>956</v>
      </c>
    </row>
    <row r="91" spans="1:14" x14ac:dyDescent="0.2">
      <c r="A91" s="16" t="s">
        <v>956</v>
      </c>
      <c r="B91" s="17" t="s">
        <v>930</v>
      </c>
      <c r="C91" s="17">
        <v>37.099999999999994</v>
      </c>
      <c r="D91" s="16">
        <v>220</v>
      </c>
      <c r="E91" s="16">
        <v>150</v>
      </c>
      <c r="F91" s="16">
        <v>301</v>
      </c>
      <c r="G91" s="17" t="s">
        <v>1501</v>
      </c>
      <c r="H91" t="s">
        <v>1152</v>
      </c>
      <c r="J91" s="16">
        <v>37.099999999999994</v>
      </c>
      <c r="K91" s="16">
        <v>220</v>
      </c>
      <c r="L91" s="16">
        <v>150</v>
      </c>
      <c r="M91" s="16">
        <v>301</v>
      </c>
      <c r="N91" s="16" t="s">
        <v>956</v>
      </c>
    </row>
    <row r="92" spans="1:14" x14ac:dyDescent="0.2">
      <c r="A92" s="16" t="s">
        <v>956</v>
      </c>
      <c r="B92" s="17" t="s">
        <v>931</v>
      </c>
      <c r="C92" s="17">
        <v>37.099999999999994</v>
      </c>
      <c r="D92" s="16">
        <v>220</v>
      </c>
      <c r="E92" s="16">
        <v>150</v>
      </c>
      <c r="F92" s="16">
        <v>301</v>
      </c>
      <c r="G92" s="17" t="s">
        <v>1502</v>
      </c>
      <c r="H92" t="s">
        <v>1153</v>
      </c>
      <c r="J92" s="16">
        <v>37.099999999999994</v>
      </c>
      <c r="K92" s="16">
        <v>220</v>
      </c>
      <c r="L92" s="16">
        <v>150</v>
      </c>
      <c r="M92" s="16">
        <v>301</v>
      </c>
      <c r="N92" s="16" t="s">
        <v>956</v>
      </c>
    </row>
    <row r="93" spans="1:14" x14ac:dyDescent="0.2">
      <c r="A93" s="16" t="s">
        <v>956</v>
      </c>
      <c r="B93" s="17" t="s">
        <v>932</v>
      </c>
      <c r="C93" s="17">
        <v>37.099999999999994</v>
      </c>
      <c r="D93" s="16">
        <v>220</v>
      </c>
      <c r="E93" s="16">
        <v>150</v>
      </c>
      <c r="F93" s="16">
        <v>301</v>
      </c>
      <c r="G93" s="17" t="s">
        <v>1503</v>
      </c>
      <c r="H93" t="s">
        <v>1154</v>
      </c>
      <c r="J93" s="16">
        <v>37.099999999999994</v>
      </c>
      <c r="K93" s="16">
        <v>220</v>
      </c>
      <c r="L93" s="16">
        <v>150</v>
      </c>
      <c r="M93" s="16">
        <v>301</v>
      </c>
      <c r="N93" s="16" t="s">
        <v>956</v>
      </c>
    </row>
    <row r="94" spans="1:14" x14ac:dyDescent="0.2">
      <c r="A94" s="16" t="s">
        <v>956</v>
      </c>
      <c r="B94" s="17" t="s">
        <v>933</v>
      </c>
      <c r="C94" s="17">
        <v>37.099999999999994</v>
      </c>
      <c r="D94" s="16">
        <v>220</v>
      </c>
      <c r="E94" s="16">
        <v>150</v>
      </c>
      <c r="F94" s="16">
        <v>301</v>
      </c>
      <c r="G94" s="17" t="s">
        <v>1504</v>
      </c>
      <c r="H94" t="s">
        <v>1155</v>
      </c>
      <c r="J94" s="16">
        <v>37.099999999999994</v>
      </c>
      <c r="K94" s="16">
        <v>220</v>
      </c>
      <c r="L94" s="16">
        <v>150</v>
      </c>
      <c r="M94" s="16">
        <v>301</v>
      </c>
      <c r="N94" s="16" t="s">
        <v>956</v>
      </c>
    </row>
    <row r="95" spans="1:14" x14ac:dyDescent="0.2">
      <c r="A95" s="16" t="s">
        <v>956</v>
      </c>
      <c r="B95" s="17" t="s">
        <v>934</v>
      </c>
      <c r="C95" s="17">
        <v>37.099999999999994</v>
      </c>
      <c r="D95" s="16">
        <v>220</v>
      </c>
      <c r="E95" s="16">
        <v>150</v>
      </c>
      <c r="F95" s="16">
        <v>301</v>
      </c>
      <c r="G95" s="17" t="s">
        <v>1505</v>
      </c>
      <c r="H95" t="s">
        <v>1156</v>
      </c>
      <c r="J95" s="16">
        <v>37.099999999999994</v>
      </c>
      <c r="K95" s="16">
        <v>220</v>
      </c>
      <c r="L95" s="16">
        <v>150</v>
      </c>
      <c r="M95" s="16">
        <v>301</v>
      </c>
      <c r="N95" s="16" t="s">
        <v>956</v>
      </c>
    </row>
    <row r="96" spans="1:14" x14ac:dyDescent="0.2">
      <c r="A96" s="16" t="s">
        <v>956</v>
      </c>
      <c r="B96" s="17" t="s">
        <v>935</v>
      </c>
      <c r="C96" s="17">
        <v>37.099999999999994</v>
      </c>
      <c r="D96" s="16">
        <v>220</v>
      </c>
      <c r="E96" s="16">
        <v>150</v>
      </c>
      <c r="F96" s="16">
        <v>301</v>
      </c>
      <c r="G96" s="17" t="s">
        <v>1506</v>
      </c>
      <c r="H96" t="s">
        <v>1157</v>
      </c>
      <c r="J96" s="16">
        <v>37.099999999999994</v>
      </c>
      <c r="K96" s="16">
        <v>220</v>
      </c>
      <c r="L96" s="16">
        <v>150</v>
      </c>
      <c r="M96" s="16">
        <v>301</v>
      </c>
      <c r="N96" s="16" t="s">
        <v>956</v>
      </c>
    </row>
    <row r="97" spans="1:14" x14ac:dyDescent="0.2">
      <c r="A97" s="16" t="s">
        <v>956</v>
      </c>
      <c r="B97" s="17" t="s">
        <v>936</v>
      </c>
      <c r="C97" s="17">
        <v>37.099999999999994</v>
      </c>
      <c r="D97" s="16">
        <v>220</v>
      </c>
      <c r="E97" s="16">
        <v>150</v>
      </c>
      <c r="F97" s="16">
        <v>301</v>
      </c>
      <c r="G97" s="17" t="s">
        <v>1507</v>
      </c>
      <c r="H97" t="s">
        <v>1158</v>
      </c>
      <c r="J97" s="16">
        <v>37.099999999999994</v>
      </c>
      <c r="K97" s="16">
        <v>220</v>
      </c>
      <c r="L97" s="16">
        <v>150</v>
      </c>
      <c r="M97" s="16">
        <v>301</v>
      </c>
      <c r="N97" s="16" t="s">
        <v>956</v>
      </c>
    </row>
    <row r="98" spans="1:14" x14ac:dyDescent="0.2">
      <c r="A98" s="16" t="s">
        <v>956</v>
      </c>
      <c r="B98" s="17" t="s">
        <v>937</v>
      </c>
      <c r="C98" s="17">
        <v>37.099999999999994</v>
      </c>
      <c r="D98" s="16">
        <v>220</v>
      </c>
      <c r="E98" s="16">
        <v>150</v>
      </c>
      <c r="F98" s="16">
        <v>301</v>
      </c>
      <c r="G98" s="17" t="s">
        <v>1508</v>
      </c>
      <c r="H98" t="s">
        <v>1159</v>
      </c>
      <c r="J98" s="16">
        <v>37.099999999999994</v>
      </c>
      <c r="K98" s="16">
        <v>220</v>
      </c>
      <c r="L98" s="16">
        <v>150</v>
      </c>
      <c r="M98" s="16">
        <v>301</v>
      </c>
      <c r="N98" s="16" t="s">
        <v>956</v>
      </c>
    </row>
    <row r="99" spans="1:14" x14ac:dyDescent="0.2">
      <c r="A99" s="16" t="s">
        <v>956</v>
      </c>
      <c r="B99" s="17" t="s">
        <v>938</v>
      </c>
      <c r="C99" s="17">
        <v>37.099999999999994</v>
      </c>
      <c r="D99" s="16">
        <v>220</v>
      </c>
      <c r="E99" s="16">
        <v>150</v>
      </c>
      <c r="F99" s="16">
        <v>301</v>
      </c>
      <c r="G99" s="17" t="s">
        <v>1509</v>
      </c>
      <c r="H99" t="s">
        <v>1160</v>
      </c>
      <c r="J99" s="16">
        <v>37.099999999999994</v>
      </c>
      <c r="K99" s="16">
        <v>220</v>
      </c>
      <c r="L99" s="16">
        <v>150</v>
      </c>
      <c r="M99" s="16">
        <v>301</v>
      </c>
      <c r="N99" s="16" t="s">
        <v>956</v>
      </c>
    </row>
    <row r="100" spans="1:14" x14ac:dyDescent="0.2">
      <c r="A100" s="16" t="s">
        <v>956</v>
      </c>
      <c r="B100" s="17" t="s">
        <v>939</v>
      </c>
      <c r="C100" s="17">
        <v>37.099999999999994</v>
      </c>
      <c r="D100" s="16">
        <v>220</v>
      </c>
      <c r="E100" s="16">
        <v>150</v>
      </c>
      <c r="F100" s="16">
        <v>301</v>
      </c>
      <c r="G100" s="17" t="s">
        <v>1510</v>
      </c>
      <c r="H100" t="s">
        <v>1161</v>
      </c>
      <c r="J100" s="16">
        <v>37.099999999999994</v>
      </c>
      <c r="K100" s="16">
        <v>220</v>
      </c>
      <c r="L100" s="16">
        <v>150</v>
      </c>
      <c r="M100" s="16">
        <v>301</v>
      </c>
      <c r="N100" s="16" t="s">
        <v>956</v>
      </c>
    </row>
    <row r="101" spans="1:14" x14ac:dyDescent="0.2">
      <c r="A101" s="16" t="s">
        <v>956</v>
      </c>
      <c r="B101" s="17" t="s">
        <v>940</v>
      </c>
      <c r="C101" s="17">
        <v>37.099999999999994</v>
      </c>
      <c r="D101" s="16">
        <v>220</v>
      </c>
      <c r="E101" s="16">
        <v>150</v>
      </c>
      <c r="F101" s="16">
        <v>301</v>
      </c>
      <c r="G101" s="17" t="s">
        <v>1511</v>
      </c>
      <c r="H101" t="s">
        <v>1162</v>
      </c>
      <c r="J101" s="16">
        <v>37.099999999999994</v>
      </c>
      <c r="K101" s="16">
        <v>220</v>
      </c>
      <c r="L101" s="16">
        <v>150</v>
      </c>
      <c r="M101" s="16">
        <v>301</v>
      </c>
      <c r="N101" s="16" t="s">
        <v>956</v>
      </c>
    </row>
    <row r="102" spans="1:14" x14ac:dyDescent="0.2">
      <c r="A102" s="16" t="s">
        <v>956</v>
      </c>
      <c r="B102" s="17" t="s">
        <v>941</v>
      </c>
      <c r="C102" s="17">
        <v>37.099999999999994</v>
      </c>
      <c r="D102" s="16">
        <v>220</v>
      </c>
      <c r="E102" s="16">
        <v>150</v>
      </c>
      <c r="F102" s="16">
        <v>301</v>
      </c>
      <c r="G102" s="17" t="s">
        <v>1512</v>
      </c>
      <c r="H102" t="s">
        <v>1163</v>
      </c>
      <c r="J102" s="16">
        <v>37.099999999999994</v>
      </c>
      <c r="K102" s="16">
        <v>220</v>
      </c>
      <c r="L102" s="16">
        <v>150</v>
      </c>
      <c r="M102" s="16">
        <v>301</v>
      </c>
      <c r="N102" s="16" t="s">
        <v>956</v>
      </c>
    </row>
    <row r="103" spans="1:14" x14ac:dyDescent="0.2">
      <c r="A103" s="16" t="s">
        <v>956</v>
      </c>
      <c r="B103" s="17" t="s">
        <v>942</v>
      </c>
      <c r="C103" s="17">
        <v>37.099999999999994</v>
      </c>
      <c r="D103" s="16">
        <v>220</v>
      </c>
      <c r="E103" s="16">
        <v>150</v>
      </c>
      <c r="F103" s="16">
        <v>301</v>
      </c>
      <c r="G103" s="17" t="s">
        <v>1513</v>
      </c>
      <c r="H103" t="s">
        <v>1164</v>
      </c>
      <c r="J103" s="16">
        <v>37.099999999999994</v>
      </c>
      <c r="K103" s="16">
        <v>220</v>
      </c>
      <c r="L103" s="16">
        <v>150</v>
      </c>
      <c r="M103" s="16">
        <v>301</v>
      </c>
      <c r="N103" s="16" t="s">
        <v>956</v>
      </c>
    </row>
    <row r="104" spans="1:14" x14ac:dyDescent="0.2">
      <c r="A104" s="16" t="s">
        <v>956</v>
      </c>
      <c r="B104" s="17" t="s">
        <v>943</v>
      </c>
      <c r="C104" s="17">
        <v>37.099999999999994</v>
      </c>
      <c r="D104" s="16">
        <v>220</v>
      </c>
      <c r="E104" s="16">
        <v>150</v>
      </c>
      <c r="F104" s="16">
        <v>301</v>
      </c>
      <c r="G104" s="17" t="s">
        <v>1514</v>
      </c>
      <c r="H104" t="s">
        <v>1165</v>
      </c>
      <c r="J104" s="16">
        <v>37.099999999999994</v>
      </c>
      <c r="K104" s="16">
        <v>220</v>
      </c>
      <c r="L104" s="16">
        <v>150</v>
      </c>
      <c r="M104" s="16">
        <v>301</v>
      </c>
      <c r="N104" s="16" t="s">
        <v>956</v>
      </c>
    </row>
    <row r="105" spans="1:14" x14ac:dyDescent="0.2">
      <c r="A105" s="16" t="s">
        <v>956</v>
      </c>
      <c r="B105" s="17" t="s">
        <v>944</v>
      </c>
      <c r="C105" s="17">
        <v>37.099999999999994</v>
      </c>
      <c r="D105" s="16">
        <v>220</v>
      </c>
      <c r="E105" s="16">
        <v>150</v>
      </c>
      <c r="F105" s="16">
        <v>301</v>
      </c>
      <c r="G105" s="17" t="s">
        <v>1515</v>
      </c>
      <c r="H105" t="s">
        <v>1166</v>
      </c>
      <c r="J105" s="16">
        <v>37.099999999999994</v>
      </c>
      <c r="K105" s="16">
        <v>220</v>
      </c>
      <c r="L105" s="16">
        <v>150</v>
      </c>
      <c r="M105" s="16">
        <v>301</v>
      </c>
      <c r="N105" s="16" t="s">
        <v>956</v>
      </c>
    </row>
    <row r="106" spans="1:14" x14ac:dyDescent="0.2">
      <c r="A106" s="16" t="s">
        <v>956</v>
      </c>
      <c r="B106" s="17" t="s">
        <v>945</v>
      </c>
      <c r="C106" s="17">
        <v>37.099999999999994</v>
      </c>
      <c r="D106" s="16">
        <v>220</v>
      </c>
      <c r="E106" s="16">
        <v>150</v>
      </c>
      <c r="F106" s="16">
        <v>301</v>
      </c>
      <c r="G106" s="17" t="s">
        <v>1516</v>
      </c>
      <c r="H106" t="s">
        <v>1167</v>
      </c>
      <c r="J106" s="16">
        <v>37.099999999999994</v>
      </c>
      <c r="K106" s="16">
        <v>220</v>
      </c>
      <c r="L106" s="16">
        <v>150</v>
      </c>
      <c r="M106" s="16">
        <v>301</v>
      </c>
      <c r="N106" s="16" t="s">
        <v>956</v>
      </c>
    </row>
    <row r="107" spans="1:14" x14ac:dyDescent="0.2">
      <c r="A107" s="16" t="s">
        <v>956</v>
      </c>
      <c r="B107" s="17" t="s">
        <v>946</v>
      </c>
      <c r="C107" s="17">
        <v>37.099999999999994</v>
      </c>
      <c r="D107" s="16">
        <v>220</v>
      </c>
      <c r="E107" s="16">
        <v>150</v>
      </c>
      <c r="F107" s="16">
        <v>301</v>
      </c>
      <c r="G107" s="17" t="s">
        <v>1517</v>
      </c>
      <c r="H107" t="s">
        <v>1168</v>
      </c>
      <c r="J107" s="16">
        <v>37.099999999999994</v>
      </c>
      <c r="K107" s="16">
        <v>220</v>
      </c>
      <c r="L107" s="16">
        <v>150</v>
      </c>
      <c r="M107" s="16">
        <v>301</v>
      </c>
      <c r="N107" s="16" t="s">
        <v>956</v>
      </c>
    </row>
    <row r="108" spans="1:14" x14ac:dyDescent="0.2">
      <c r="A108" s="16" t="s">
        <v>956</v>
      </c>
      <c r="B108" s="17" t="s">
        <v>947</v>
      </c>
      <c r="C108" s="17">
        <v>37.099999999999994</v>
      </c>
      <c r="D108" s="16">
        <v>220</v>
      </c>
      <c r="E108" s="16">
        <v>150</v>
      </c>
      <c r="F108" s="16">
        <v>301</v>
      </c>
      <c r="G108" s="17" t="s">
        <v>1518</v>
      </c>
      <c r="H108" t="s">
        <v>1169</v>
      </c>
      <c r="J108" s="16">
        <v>37.099999999999994</v>
      </c>
      <c r="K108" s="16">
        <v>220</v>
      </c>
      <c r="L108" s="16">
        <v>150</v>
      </c>
      <c r="M108" s="16">
        <v>301</v>
      </c>
      <c r="N108" s="16" t="s">
        <v>956</v>
      </c>
    </row>
    <row r="109" spans="1:14" x14ac:dyDescent="0.2">
      <c r="A109" s="16" t="s">
        <v>956</v>
      </c>
      <c r="B109" s="17" t="s">
        <v>948</v>
      </c>
      <c r="C109" s="17">
        <v>37.099999999999994</v>
      </c>
      <c r="D109" s="16">
        <v>220</v>
      </c>
      <c r="E109" s="16">
        <v>150</v>
      </c>
      <c r="F109" s="16">
        <v>301</v>
      </c>
      <c r="G109" s="17" t="s">
        <v>1519</v>
      </c>
      <c r="H109" t="s">
        <v>1170</v>
      </c>
      <c r="J109" s="16">
        <v>37.099999999999994</v>
      </c>
      <c r="K109" s="16">
        <v>220</v>
      </c>
      <c r="L109" s="16">
        <v>150</v>
      </c>
      <c r="M109" s="16">
        <v>301</v>
      </c>
      <c r="N109" s="16" t="s">
        <v>956</v>
      </c>
    </row>
    <row r="110" spans="1:14" x14ac:dyDescent="0.2">
      <c r="A110" s="16" t="s">
        <v>956</v>
      </c>
      <c r="B110" s="17" t="s">
        <v>949</v>
      </c>
      <c r="C110" s="17">
        <v>37.099999999999994</v>
      </c>
      <c r="D110" s="16">
        <v>220</v>
      </c>
      <c r="E110" s="16">
        <v>150</v>
      </c>
      <c r="F110" s="16">
        <v>301</v>
      </c>
      <c r="G110" s="17" t="s">
        <v>1520</v>
      </c>
      <c r="H110" t="s">
        <v>1171</v>
      </c>
      <c r="J110" s="16">
        <v>37.099999999999994</v>
      </c>
      <c r="K110" s="16">
        <v>220</v>
      </c>
      <c r="L110" s="16">
        <v>150</v>
      </c>
      <c r="M110" s="16">
        <v>301</v>
      </c>
      <c r="N110" s="16" t="s">
        <v>956</v>
      </c>
    </row>
    <row r="111" spans="1:14" x14ac:dyDescent="0.2">
      <c r="A111" s="16" t="s">
        <v>956</v>
      </c>
      <c r="B111" s="17" t="s">
        <v>950</v>
      </c>
      <c r="C111" s="17">
        <v>37.099999999999994</v>
      </c>
      <c r="D111" s="16">
        <v>220</v>
      </c>
      <c r="E111" s="16">
        <v>150</v>
      </c>
      <c r="F111" s="16">
        <v>301</v>
      </c>
      <c r="G111" s="17" t="s">
        <v>1521</v>
      </c>
      <c r="H111" t="s">
        <v>1172</v>
      </c>
      <c r="J111" s="16">
        <v>37.099999999999994</v>
      </c>
      <c r="K111" s="16">
        <v>220</v>
      </c>
      <c r="L111" s="16">
        <v>150</v>
      </c>
      <c r="M111" s="16">
        <v>301</v>
      </c>
      <c r="N111" s="16" t="s">
        <v>956</v>
      </c>
    </row>
    <row r="112" spans="1:14" x14ac:dyDescent="0.2">
      <c r="A112" s="16" t="s">
        <v>956</v>
      </c>
      <c r="B112" s="17" t="s">
        <v>951</v>
      </c>
      <c r="C112" s="17">
        <v>37.099999999999994</v>
      </c>
      <c r="D112" s="16">
        <v>220</v>
      </c>
      <c r="E112" s="16">
        <v>150</v>
      </c>
      <c r="F112" s="16">
        <v>301</v>
      </c>
      <c r="G112" s="17" t="s">
        <v>1522</v>
      </c>
      <c r="H112" t="s">
        <v>1173</v>
      </c>
      <c r="J112" s="16">
        <v>37.099999999999994</v>
      </c>
      <c r="K112" s="16">
        <v>220</v>
      </c>
      <c r="L112" s="16">
        <v>150</v>
      </c>
      <c r="M112" s="16">
        <v>301</v>
      </c>
      <c r="N112" s="16" t="s">
        <v>956</v>
      </c>
    </row>
    <row r="113" spans="1:14" x14ac:dyDescent="0.2">
      <c r="A113" s="16" t="s">
        <v>956</v>
      </c>
      <c r="B113" s="17" t="s">
        <v>952</v>
      </c>
      <c r="C113" s="17">
        <v>37.099999999999994</v>
      </c>
      <c r="D113" s="16">
        <v>220</v>
      </c>
      <c r="E113" s="16">
        <v>150</v>
      </c>
      <c r="F113" s="16">
        <v>301</v>
      </c>
      <c r="G113" s="17" t="s">
        <v>1523</v>
      </c>
      <c r="H113" t="s">
        <v>1174</v>
      </c>
      <c r="J113" s="16">
        <v>37.099999999999994</v>
      </c>
      <c r="K113" s="16">
        <v>220</v>
      </c>
      <c r="L113" s="16">
        <v>150</v>
      </c>
      <c r="M113" s="16">
        <v>301</v>
      </c>
      <c r="N113" s="16" t="s">
        <v>956</v>
      </c>
    </row>
    <row r="114" spans="1:14" x14ac:dyDescent="0.2">
      <c r="A114" s="16" t="s">
        <v>956</v>
      </c>
      <c r="B114" s="17" t="s">
        <v>953</v>
      </c>
      <c r="C114" s="17">
        <v>37.099999999999994</v>
      </c>
      <c r="D114" s="16">
        <v>220</v>
      </c>
      <c r="E114" s="16">
        <v>150</v>
      </c>
      <c r="F114" s="16">
        <v>301</v>
      </c>
      <c r="G114" s="17" t="s">
        <v>1524</v>
      </c>
      <c r="H114" t="s">
        <v>1175</v>
      </c>
      <c r="J114" s="16">
        <v>37.099999999999994</v>
      </c>
      <c r="K114" s="16">
        <v>220</v>
      </c>
      <c r="L114" s="16">
        <v>150</v>
      </c>
      <c r="M114" s="16">
        <v>301</v>
      </c>
      <c r="N114" s="16" t="s">
        <v>956</v>
      </c>
    </row>
    <row r="115" spans="1:14" x14ac:dyDescent="0.2">
      <c r="A115" s="16" t="s">
        <v>956</v>
      </c>
      <c r="B115" s="17" t="s">
        <v>954</v>
      </c>
      <c r="C115" s="17">
        <v>37.099999999999994</v>
      </c>
      <c r="D115" s="16">
        <v>220</v>
      </c>
      <c r="E115" s="16">
        <v>150</v>
      </c>
      <c r="F115" s="16">
        <v>301</v>
      </c>
      <c r="G115" s="17" t="s">
        <v>1525</v>
      </c>
      <c r="H115" t="s">
        <v>1176</v>
      </c>
      <c r="J115" s="16">
        <v>37.099999999999994</v>
      </c>
      <c r="K115" s="16">
        <v>220</v>
      </c>
      <c r="L115" s="16">
        <v>150</v>
      </c>
      <c r="M115" s="16">
        <v>301</v>
      </c>
      <c r="N115" s="16" t="s">
        <v>956</v>
      </c>
    </row>
    <row r="116" spans="1:14" x14ac:dyDescent="0.2">
      <c r="A116" s="16" t="s">
        <v>956</v>
      </c>
      <c r="B116" s="17" t="s">
        <v>955</v>
      </c>
      <c r="C116" s="17">
        <v>37.099999999999994</v>
      </c>
      <c r="D116" s="16">
        <v>220</v>
      </c>
      <c r="E116" s="16">
        <v>150</v>
      </c>
      <c r="F116" s="16">
        <v>301</v>
      </c>
      <c r="G116" s="17" t="s">
        <v>1526</v>
      </c>
      <c r="H116" t="s">
        <v>1177</v>
      </c>
      <c r="J116" s="16">
        <v>37.099999999999994</v>
      </c>
      <c r="K116" s="16">
        <v>220</v>
      </c>
      <c r="L116" s="16">
        <v>150</v>
      </c>
      <c r="M116" s="16">
        <v>301</v>
      </c>
      <c r="N116" s="16" t="s">
        <v>956</v>
      </c>
    </row>
  </sheetData>
  <phoneticPr fontId="5" type="noConversion"/>
  <pageMargins left="0.7" right="0.7" top="0.75" bottom="0.75" header="0.3" footer="0.3"/>
  <pageSetup paperSize="9" orientation="portrait" horizontalDpi="0" verticalDpi="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F1DD29-4684-BD41-9D8D-19790CD7DD16}">
  <sheetPr codeName="Feuil20"/>
  <dimension ref="A1:E32"/>
  <sheetViews>
    <sheetView workbookViewId="0">
      <selection activeCell="D11" sqref="D11"/>
    </sheetView>
  </sheetViews>
  <sheetFormatPr baseColWidth="10" defaultRowHeight="16" x14ac:dyDescent="0.2"/>
  <cols>
    <col min="1" max="1" width="64.83203125" style="40" customWidth="1"/>
    <col min="2" max="2" width="64" style="40" customWidth="1"/>
    <col min="3" max="3" width="11.83203125" style="39" customWidth="1"/>
    <col min="4" max="4" width="58.33203125" style="40" customWidth="1"/>
    <col min="5" max="5" width="54.33203125" style="39" bestFit="1" customWidth="1"/>
    <col min="6" max="16384" width="10.83203125" style="39"/>
  </cols>
  <sheetData>
    <row r="1" spans="1:4" s="37" customFormat="1" ht="17" x14ac:dyDescent="0.2">
      <c r="A1" s="36" t="s">
        <v>1008</v>
      </c>
      <c r="B1" s="36" t="s">
        <v>1009</v>
      </c>
      <c r="C1" s="37" t="s">
        <v>40</v>
      </c>
      <c r="D1" s="36" t="s">
        <v>1010</v>
      </c>
    </row>
    <row r="2" spans="1:4" ht="34" x14ac:dyDescent="0.2">
      <c r="A2" s="38" t="s">
        <v>1000</v>
      </c>
      <c r="B2" s="38" t="s">
        <v>987</v>
      </c>
      <c r="C2" s="39" t="s">
        <v>1011</v>
      </c>
      <c r="D2" s="40" t="s">
        <v>1051</v>
      </c>
    </row>
    <row r="3" spans="1:4" ht="17" x14ac:dyDescent="0.2">
      <c r="C3" s="39" t="s">
        <v>1012</v>
      </c>
      <c r="D3" s="40" t="s">
        <v>1052</v>
      </c>
    </row>
    <row r="4" spans="1:4" ht="17" x14ac:dyDescent="0.2">
      <c r="A4" s="38" t="s">
        <v>1001</v>
      </c>
      <c r="B4" s="38" t="s">
        <v>988</v>
      </c>
      <c r="C4" s="39" t="s">
        <v>1013</v>
      </c>
      <c r="D4" s="40" t="s">
        <v>1053</v>
      </c>
    </row>
    <row r="5" spans="1:4" ht="17" x14ac:dyDescent="0.2">
      <c r="C5" s="39" t="s">
        <v>1014</v>
      </c>
      <c r="D5" s="40" t="s">
        <v>1054</v>
      </c>
    </row>
    <row r="6" spans="1:4" ht="17" x14ac:dyDescent="0.2">
      <c r="A6" s="38" t="s">
        <v>1037</v>
      </c>
      <c r="B6" s="38" t="s">
        <v>989</v>
      </c>
      <c r="C6" s="39" t="s">
        <v>1015</v>
      </c>
      <c r="D6" s="40" t="s">
        <v>1055</v>
      </c>
    </row>
    <row r="7" spans="1:4" ht="17" x14ac:dyDescent="0.2">
      <c r="C7" s="39" t="s">
        <v>1016</v>
      </c>
      <c r="D7" s="40" t="s">
        <v>1056</v>
      </c>
    </row>
    <row r="8" spans="1:4" ht="51" x14ac:dyDescent="0.2">
      <c r="A8" s="38" t="s">
        <v>1002</v>
      </c>
      <c r="B8" s="38" t="s">
        <v>990</v>
      </c>
      <c r="C8" s="39" t="s">
        <v>1017</v>
      </c>
      <c r="D8" s="40" t="s">
        <v>1035</v>
      </c>
    </row>
    <row r="9" spans="1:4" ht="17" x14ac:dyDescent="0.2">
      <c r="A9" s="38" t="s">
        <v>1057</v>
      </c>
      <c r="B9" s="38" t="s">
        <v>991</v>
      </c>
      <c r="C9" s="39" t="s">
        <v>1018</v>
      </c>
      <c r="D9" s="40" t="s">
        <v>1036</v>
      </c>
    </row>
    <row r="10" spans="1:4" ht="34" x14ac:dyDescent="0.2">
      <c r="A10" s="38" t="s">
        <v>992</v>
      </c>
      <c r="B10" s="38" t="s">
        <v>992</v>
      </c>
      <c r="C10" s="39" t="s">
        <v>1019</v>
      </c>
      <c r="D10" s="40" t="s">
        <v>1038</v>
      </c>
    </row>
    <row r="11" spans="1:4" ht="85" x14ac:dyDescent="0.2">
      <c r="C11" s="39" t="s">
        <v>1020</v>
      </c>
      <c r="D11" s="40" t="s">
        <v>1067</v>
      </c>
    </row>
    <row r="12" spans="1:4" ht="102" x14ac:dyDescent="0.2">
      <c r="C12" s="39" t="s">
        <v>1021</v>
      </c>
      <c r="D12" s="40" t="s">
        <v>1068</v>
      </c>
    </row>
    <row r="13" spans="1:4" ht="102" x14ac:dyDescent="0.2">
      <c r="A13" s="38" t="s">
        <v>1003</v>
      </c>
      <c r="B13" s="38" t="s">
        <v>993</v>
      </c>
      <c r="C13" s="39" t="s">
        <v>1022</v>
      </c>
      <c r="D13" s="40" t="s">
        <v>1039</v>
      </c>
    </row>
    <row r="14" spans="1:4" ht="34" x14ac:dyDescent="0.2">
      <c r="A14" s="38" t="s">
        <v>1004</v>
      </c>
      <c r="B14" s="38" t="s">
        <v>994</v>
      </c>
      <c r="C14" s="39" t="s">
        <v>1023</v>
      </c>
      <c r="D14" s="40" t="s">
        <v>1040</v>
      </c>
    </row>
    <row r="15" spans="1:4" ht="34" x14ac:dyDescent="0.2">
      <c r="A15" s="38" t="s">
        <v>1005</v>
      </c>
      <c r="B15" s="38" t="s">
        <v>995</v>
      </c>
      <c r="C15" s="39" t="s">
        <v>1024</v>
      </c>
      <c r="D15" s="40" t="s">
        <v>1041</v>
      </c>
    </row>
    <row r="16" spans="1:4" ht="17" x14ac:dyDescent="0.2">
      <c r="A16" s="38" t="s">
        <v>1006</v>
      </c>
      <c r="B16" s="38" t="s">
        <v>996</v>
      </c>
      <c r="C16" s="39" t="s">
        <v>1025</v>
      </c>
      <c r="D16" s="40" t="s">
        <v>1042</v>
      </c>
    </row>
    <row r="17" spans="1:5" ht="17" x14ac:dyDescent="0.2">
      <c r="C17" s="39" t="s">
        <v>1026</v>
      </c>
      <c r="D17" s="40" t="s">
        <v>1043</v>
      </c>
    </row>
    <row r="18" spans="1:5" ht="51" x14ac:dyDescent="0.2">
      <c r="A18" s="38" t="s">
        <v>1049</v>
      </c>
      <c r="B18" s="38" t="s">
        <v>997</v>
      </c>
      <c r="C18" s="39" t="s">
        <v>1027</v>
      </c>
      <c r="D18" s="40" t="s">
        <v>1044</v>
      </c>
    </row>
    <row r="19" spans="1:5" ht="34" x14ac:dyDescent="0.2">
      <c r="A19" s="38" t="s">
        <v>1048</v>
      </c>
      <c r="B19" s="38" t="s">
        <v>998</v>
      </c>
      <c r="C19" s="39" t="s">
        <v>1028</v>
      </c>
      <c r="D19" s="40" t="s">
        <v>1045</v>
      </c>
    </row>
    <row r="20" spans="1:5" ht="85" x14ac:dyDescent="0.2">
      <c r="A20" s="38" t="s">
        <v>1058</v>
      </c>
      <c r="B20" s="38" t="s">
        <v>984</v>
      </c>
      <c r="C20" s="39" t="s">
        <v>1029</v>
      </c>
      <c r="D20" s="40" t="s">
        <v>1063</v>
      </c>
    </row>
    <row r="21" spans="1:5" ht="85" x14ac:dyDescent="0.2">
      <c r="A21" s="38" t="s">
        <v>1007</v>
      </c>
      <c r="B21" s="38" t="s">
        <v>985</v>
      </c>
      <c r="C21" s="39" t="s">
        <v>1030</v>
      </c>
      <c r="D21" s="40" t="s">
        <v>1064</v>
      </c>
      <c r="E21" s="40"/>
    </row>
    <row r="22" spans="1:5" ht="17" x14ac:dyDescent="0.2">
      <c r="A22" s="38" t="s">
        <v>1062</v>
      </c>
      <c r="B22" s="38" t="s">
        <v>999</v>
      </c>
      <c r="C22" s="39" t="s">
        <v>1031</v>
      </c>
      <c r="D22" s="40" t="s">
        <v>1059</v>
      </c>
    </row>
    <row r="23" spans="1:5" ht="17" x14ac:dyDescent="0.2">
      <c r="C23" s="39" t="s">
        <v>1032</v>
      </c>
      <c r="D23" s="40" t="s">
        <v>1060</v>
      </c>
    </row>
    <row r="24" spans="1:5" ht="85" x14ac:dyDescent="0.2">
      <c r="A24" s="38" t="s">
        <v>1061</v>
      </c>
      <c r="B24" s="38" t="s">
        <v>986</v>
      </c>
      <c r="C24" s="39" t="s">
        <v>1033</v>
      </c>
      <c r="D24" s="40" t="s">
        <v>1065</v>
      </c>
      <c r="E24" s="40"/>
    </row>
    <row r="25" spans="1:5" ht="85" x14ac:dyDescent="0.2">
      <c r="A25" s="38" t="s">
        <v>1193</v>
      </c>
      <c r="C25" s="39" t="s">
        <v>1034</v>
      </c>
      <c r="D25" s="40" t="s">
        <v>1066</v>
      </c>
    </row>
    <row r="26" spans="1:5" ht="85" x14ac:dyDescent="0.2">
      <c r="B26" s="38"/>
      <c r="C26" s="39" t="s">
        <v>1186</v>
      </c>
      <c r="D26" s="40" t="s">
        <v>1187</v>
      </c>
    </row>
    <row r="27" spans="1:5" ht="85" x14ac:dyDescent="0.2">
      <c r="C27" s="39" t="s">
        <v>1202</v>
      </c>
      <c r="D27" s="40" t="s">
        <v>1206</v>
      </c>
    </row>
    <row r="28" spans="1:5" ht="85" x14ac:dyDescent="0.2">
      <c r="C28" s="39" t="s">
        <v>1204</v>
      </c>
      <c r="D28" s="40" t="s">
        <v>1207</v>
      </c>
    </row>
    <row r="29" spans="1:5" ht="85" x14ac:dyDescent="0.2">
      <c r="C29" s="39" t="s">
        <v>1230</v>
      </c>
      <c r="D29" s="40" t="s">
        <v>1233</v>
      </c>
    </row>
    <row r="32" spans="1:5" ht="85" x14ac:dyDescent="0.2">
      <c r="C32" s="39" t="s">
        <v>1349</v>
      </c>
      <c r="D32" s="40" t="s">
        <v>1352</v>
      </c>
    </row>
  </sheetData>
  <phoneticPr fontId="5" type="noConversion"/>
  <pageMargins left="0.7" right="0.7" top="0.75" bottom="0.75" header="0.3" footer="0.3"/>
  <pageSetup paperSize="9" orientation="portrait"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ABEEF9-C8D0-124C-9E44-6F3C6A902829}">
  <dimension ref="A1:AC50"/>
  <sheetViews>
    <sheetView workbookViewId="0">
      <pane xSplit="1" ySplit="2" topLeftCell="B4" activePane="bottomRight" state="frozen"/>
      <selection pane="topRight" activeCell="B1" sqref="B1"/>
      <selection pane="bottomLeft" activeCell="A3" sqref="A3"/>
      <selection pane="bottomRight" activeCell="A6" sqref="A6:XFD6"/>
    </sheetView>
  </sheetViews>
  <sheetFormatPr baseColWidth="10" defaultRowHeight="16" x14ac:dyDescent="0.2"/>
  <cols>
    <col min="1" max="1" width="35.1640625" style="169" customWidth="1"/>
    <col min="2" max="10" width="10.83203125" style="169"/>
    <col min="11" max="11" width="25.6640625" style="169" customWidth="1"/>
    <col min="12" max="26" width="10.83203125" style="169"/>
    <col min="27" max="27" width="21.6640625" style="169" customWidth="1"/>
    <col min="28" max="16384" width="10.83203125" style="169"/>
  </cols>
  <sheetData>
    <row r="1" spans="1:29" x14ac:dyDescent="0.2">
      <c r="A1" s="169" t="s">
        <v>1540</v>
      </c>
      <c r="B1" s="169" t="s">
        <v>42</v>
      </c>
      <c r="C1" s="169" t="s">
        <v>971</v>
      </c>
      <c r="D1" s="169" t="s">
        <v>3</v>
      </c>
      <c r="E1" s="169" t="s">
        <v>7</v>
      </c>
      <c r="F1" s="169" t="s">
        <v>850</v>
      </c>
      <c r="G1" s="169" t="s">
        <v>1686</v>
      </c>
      <c r="H1" s="169" t="s">
        <v>0</v>
      </c>
      <c r="I1" s="169" t="s">
        <v>1</v>
      </c>
      <c r="J1" s="169" t="s">
        <v>982</v>
      </c>
      <c r="K1" s="169" t="s">
        <v>1046</v>
      </c>
      <c r="L1" s="169" t="s">
        <v>1583</v>
      </c>
      <c r="M1" s="169" t="s">
        <v>1050</v>
      </c>
      <c r="N1" s="169" t="s">
        <v>1541</v>
      </c>
      <c r="O1" s="169" t="s">
        <v>1185</v>
      </c>
      <c r="P1" s="169" t="s">
        <v>1208</v>
      </c>
      <c r="Q1" s="169" t="s">
        <v>1225</v>
      </c>
      <c r="R1" s="169" t="s">
        <v>1542</v>
      </c>
      <c r="S1" s="169" t="s">
        <v>1334</v>
      </c>
      <c r="T1" s="169" t="s">
        <v>1332</v>
      </c>
      <c r="U1" s="169" t="s">
        <v>1333</v>
      </c>
      <c r="V1" s="169" t="s">
        <v>1543</v>
      </c>
      <c r="W1" s="169" t="s">
        <v>1537</v>
      </c>
      <c r="X1" s="169" t="s">
        <v>1544</v>
      </c>
      <c r="Y1" s="169" t="s">
        <v>1548</v>
      </c>
      <c r="Z1" s="169" t="s">
        <v>1582</v>
      </c>
      <c r="AA1" s="169" t="s">
        <v>1738</v>
      </c>
    </row>
    <row r="2" spans="1:29" x14ac:dyDescent="0.2">
      <c r="A2" s="169" t="s">
        <v>1011</v>
      </c>
      <c r="B2" s="169" t="s">
        <v>1012</v>
      </c>
      <c r="C2" s="169" t="s">
        <v>1013</v>
      </c>
      <c r="D2" s="169" t="s">
        <v>1014</v>
      </c>
      <c r="E2" s="169" t="s">
        <v>1015</v>
      </c>
      <c r="F2" s="169" t="s">
        <v>1016</v>
      </c>
      <c r="G2" s="169" t="s">
        <v>1017</v>
      </c>
      <c r="H2" s="169" t="s">
        <v>1018</v>
      </c>
      <c r="I2" s="169" t="s">
        <v>1019</v>
      </c>
      <c r="J2" s="169" t="s">
        <v>1020</v>
      </c>
      <c r="K2" s="169" t="s">
        <v>1021</v>
      </c>
      <c r="L2" s="169" t="s">
        <v>1186</v>
      </c>
      <c r="M2" s="169" t="s">
        <v>1022</v>
      </c>
      <c r="N2" s="169" t="s">
        <v>1023</v>
      </c>
      <c r="O2" s="169" t="s">
        <v>1024</v>
      </c>
      <c r="P2" s="169" t="s">
        <v>1025</v>
      </c>
      <c r="Q2" s="169" t="s">
        <v>1026</v>
      </c>
      <c r="R2" s="169" t="s">
        <v>1027</v>
      </c>
      <c r="S2" s="169" t="s">
        <v>1028</v>
      </c>
      <c r="T2" s="169" t="s">
        <v>1029</v>
      </c>
      <c r="U2" s="169" t="s">
        <v>1030</v>
      </c>
      <c r="V2" s="169" t="s">
        <v>1031</v>
      </c>
      <c r="W2" s="169" t="s">
        <v>1032</v>
      </c>
      <c r="X2" s="169" t="s">
        <v>1033</v>
      </c>
      <c r="Y2" s="169" t="s">
        <v>1034</v>
      </c>
      <c r="Z2" s="169" t="s">
        <v>1202</v>
      </c>
      <c r="AA2" s="169" t="s">
        <v>1738</v>
      </c>
    </row>
    <row r="3" spans="1:29" s="189" customFormat="1" x14ac:dyDescent="0.2">
      <c r="A3" s="189" t="s">
        <v>967</v>
      </c>
      <c r="B3" s="190" t="s">
        <v>26</v>
      </c>
      <c r="W3" s="189" t="s">
        <v>1539</v>
      </c>
      <c r="AA3" s="189" t="s">
        <v>1739</v>
      </c>
    </row>
    <row r="4" spans="1:29" s="189" customFormat="1" x14ac:dyDescent="0.2">
      <c r="A4" s="189" t="s">
        <v>967</v>
      </c>
      <c r="B4" s="191" t="s">
        <v>968</v>
      </c>
      <c r="W4" s="189" t="s">
        <v>1539</v>
      </c>
      <c r="AA4" s="189" t="s">
        <v>1772</v>
      </c>
    </row>
    <row r="5" spans="1:29" x14ac:dyDescent="0.2">
      <c r="A5" s="81" t="s">
        <v>976</v>
      </c>
      <c r="B5" s="190" t="s">
        <v>26</v>
      </c>
      <c r="W5" s="169" t="s">
        <v>1539</v>
      </c>
      <c r="AA5" s="169" t="s">
        <v>1743</v>
      </c>
    </row>
    <row r="6" spans="1:29" s="189" customFormat="1" x14ac:dyDescent="0.2">
      <c r="A6" s="81" t="s">
        <v>976</v>
      </c>
      <c r="B6" s="191" t="s">
        <v>968</v>
      </c>
      <c r="K6" s="189" t="s">
        <v>1740</v>
      </c>
      <c r="W6" s="189" t="s">
        <v>1538</v>
      </c>
      <c r="AA6" s="189" t="s">
        <v>1742</v>
      </c>
    </row>
    <row r="7" spans="1:29" x14ac:dyDescent="0.2">
      <c r="A7" s="81" t="s">
        <v>979</v>
      </c>
      <c r="B7" s="190" t="s">
        <v>26</v>
      </c>
      <c r="W7" s="169" t="s">
        <v>1539</v>
      </c>
      <c r="AA7" s="169" t="s">
        <v>1763</v>
      </c>
    </row>
    <row r="8" spans="1:29" s="189" customFormat="1" x14ac:dyDescent="0.2">
      <c r="A8" s="81" t="s">
        <v>979</v>
      </c>
      <c r="B8" s="190" t="s">
        <v>26</v>
      </c>
      <c r="W8" s="189" t="s">
        <v>1538</v>
      </c>
      <c r="AA8" s="189" t="s">
        <v>1765</v>
      </c>
    </row>
    <row r="9" spans="1:29" x14ac:dyDescent="0.2">
      <c r="A9" s="81" t="s">
        <v>979</v>
      </c>
      <c r="B9" s="121" t="s">
        <v>968</v>
      </c>
      <c r="W9" s="169" t="s">
        <v>1538</v>
      </c>
      <c r="AA9" s="169" t="s">
        <v>1764</v>
      </c>
    </row>
    <row r="10" spans="1:29" s="189" customFormat="1" x14ac:dyDescent="0.2">
      <c r="A10" s="81" t="s">
        <v>977</v>
      </c>
      <c r="B10" s="190" t="s">
        <v>26</v>
      </c>
      <c r="W10" s="169" t="s">
        <v>1538</v>
      </c>
      <c r="AA10" s="189" t="s">
        <v>1766</v>
      </c>
    </row>
    <row r="11" spans="1:29" x14ac:dyDescent="0.2">
      <c r="A11" s="81" t="s">
        <v>977</v>
      </c>
      <c r="B11" s="121" t="s">
        <v>968</v>
      </c>
      <c r="W11" s="169" t="s">
        <v>1538</v>
      </c>
      <c r="AA11" s="169" t="s">
        <v>1767</v>
      </c>
    </row>
    <row r="12" spans="1:29" s="189" customFormat="1" x14ac:dyDescent="0.2">
      <c r="A12" s="81" t="s">
        <v>978</v>
      </c>
      <c r="B12" s="190" t="s">
        <v>26</v>
      </c>
      <c r="W12" s="169" t="s">
        <v>1538</v>
      </c>
      <c r="AA12" s="189" t="s">
        <v>1768</v>
      </c>
    </row>
    <row r="13" spans="1:29" x14ac:dyDescent="0.2">
      <c r="A13" s="81" t="s">
        <v>978</v>
      </c>
      <c r="B13" s="121" t="s">
        <v>968</v>
      </c>
      <c r="W13" s="169" t="s">
        <v>1538</v>
      </c>
      <c r="AA13" s="169" t="s">
        <v>1767</v>
      </c>
      <c r="AC13" s="169" t="s">
        <v>1769</v>
      </c>
    </row>
    <row r="14" spans="1:29" s="182" customFormat="1" x14ac:dyDescent="0.2">
      <c r="A14" s="85" t="s">
        <v>969</v>
      </c>
      <c r="B14" s="194" t="s">
        <v>26</v>
      </c>
      <c r="W14" s="182" t="s">
        <v>1538</v>
      </c>
      <c r="AA14" s="182" t="s">
        <v>1771</v>
      </c>
      <c r="AC14" s="182" t="s">
        <v>1770</v>
      </c>
    </row>
    <row r="15" spans="1:29" x14ac:dyDescent="0.2">
      <c r="A15" s="81" t="s">
        <v>969</v>
      </c>
      <c r="B15" s="121" t="s">
        <v>968</v>
      </c>
      <c r="D15" s="182"/>
      <c r="W15" s="182" t="s">
        <v>1538</v>
      </c>
      <c r="AA15" s="169" t="s">
        <v>1771</v>
      </c>
    </row>
    <row r="16" spans="1:29" s="182" customFormat="1" x14ac:dyDescent="0.2">
      <c r="A16" s="85" t="s">
        <v>969</v>
      </c>
      <c r="B16" s="194" t="s">
        <v>26</v>
      </c>
      <c r="W16" s="182" t="s">
        <v>1538</v>
      </c>
      <c r="AA16" s="182" t="s">
        <v>1771</v>
      </c>
      <c r="AC16" s="182" t="s">
        <v>1770</v>
      </c>
    </row>
    <row r="17" spans="1:27" x14ac:dyDescent="0.2">
      <c r="A17" s="81" t="s">
        <v>969</v>
      </c>
      <c r="B17" s="121" t="s">
        <v>968</v>
      </c>
      <c r="D17" s="182"/>
      <c r="W17" s="182" t="s">
        <v>1538</v>
      </c>
      <c r="AA17" s="169" t="s">
        <v>1771</v>
      </c>
    </row>
    <row r="18" spans="1:27" s="189" customFormat="1" x14ac:dyDescent="0.2">
      <c r="A18" s="189" t="s">
        <v>967</v>
      </c>
      <c r="B18" s="190" t="s">
        <v>26</v>
      </c>
      <c r="W18" s="189" t="s">
        <v>1538</v>
      </c>
      <c r="AA18" s="189" t="s">
        <v>1765</v>
      </c>
    </row>
    <row r="19" spans="1:27" s="189" customFormat="1" x14ac:dyDescent="0.2">
      <c r="A19" s="189" t="s">
        <v>967</v>
      </c>
      <c r="B19" s="191" t="s">
        <v>968</v>
      </c>
      <c r="W19" s="189" t="s">
        <v>1538</v>
      </c>
      <c r="AA19" s="189" t="s">
        <v>1765</v>
      </c>
    </row>
    <row r="20" spans="1:27" s="189" customFormat="1" x14ac:dyDescent="0.2">
      <c r="A20" s="81"/>
    </row>
    <row r="22" spans="1:27" s="189" customFormat="1" x14ac:dyDescent="0.2"/>
    <row r="24" spans="1:27" s="189" customFormat="1" x14ac:dyDescent="0.2"/>
    <row r="26" spans="1:27" s="189" customFormat="1" x14ac:dyDescent="0.2"/>
    <row r="28" spans="1:27" s="189" customFormat="1" x14ac:dyDescent="0.2"/>
    <row r="30" spans="1:27" s="189" customFormat="1" x14ac:dyDescent="0.2"/>
    <row r="32" spans="1:27" s="189" customFormat="1" x14ac:dyDescent="0.2"/>
    <row r="34" s="189" customFormat="1" x14ac:dyDescent="0.2"/>
    <row r="36" s="189" customFormat="1" x14ac:dyDescent="0.2"/>
    <row r="38" s="189" customFormat="1" x14ac:dyDescent="0.2"/>
    <row r="40" s="189" customFormat="1" x14ac:dyDescent="0.2"/>
    <row r="42" s="189" customFormat="1" x14ac:dyDescent="0.2"/>
    <row r="44" s="189" customFormat="1" x14ac:dyDescent="0.2"/>
    <row r="46" s="189" customFormat="1" x14ac:dyDescent="0.2"/>
    <row r="48" s="189" customFormat="1" x14ac:dyDescent="0.2"/>
    <row r="50" s="189" customFormat="1" x14ac:dyDescent="0.2"/>
  </sheetData>
  <autoFilter ref="A1:AC50" xr:uid="{AAABEEF9-C8D0-124C-9E44-6F3C6A902829}"/>
  <pageMargins left="0.7" right="0.7" top="0.75" bottom="0.75" header="0.3" footer="0.3"/>
  <pageSetup paperSize="9" orientation="portrait" horizontalDpi="0" verticalDpi="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3F1E4B-3466-E64B-BB8B-C1E6AD156A3E}">
  <dimension ref="A1:D21"/>
  <sheetViews>
    <sheetView zoomScale="150" workbookViewId="0">
      <selection activeCell="B18" sqref="B18"/>
    </sheetView>
  </sheetViews>
  <sheetFormatPr baseColWidth="10" defaultRowHeight="16" x14ac:dyDescent="0.2"/>
  <cols>
    <col min="2" max="2" width="10.83203125" style="177"/>
    <col min="3" max="3" width="37.33203125" customWidth="1"/>
  </cols>
  <sheetData>
    <row r="1" spans="1:4" x14ac:dyDescent="0.2">
      <c r="A1" s="1" t="s">
        <v>1017</v>
      </c>
      <c r="B1" s="175" t="s">
        <v>1032</v>
      </c>
      <c r="C1" s="82" t="s">
        <v>1011</v>
      </c>
      <c r="D1" s="1" t="s">
        <v>1733</v>
      </c>
    </row>
    <row r="2" spans="1:4" x14ac:dyDescent="0.2">
      <c r="A2" s="1" t="s">
        <v>1362</v>
      </c>
      <c r="B2" s="176" t="s">
        <v>1539</v>
      </c>
      <c r="C2" s="2" t="s">
        <v>967</v>
      </c>
      <c r="D2" s="2">
        <v>0</v>
      </c>
    </row>
    <row r="3" spans="1:4" x14ac:dyDescent="0.2">
      <c r="A3" s="1" t="s">
        <v>1362</v>
      </c>
      <c r="B3" s="176" t="s">
        <v>1539</v>
      </c>
      <c r="C3" s="81" t="s">
        <v>1734</v>
      </c>
      <c r="D3" s="2">
        <v>0.5</v>
      </c>
    </row>
    <row r="4" spans="1:4" x14ac:dyDescent="0.2">
      <c r="A4" s="1" t="s">
        <v>1362</v>
      </c>
      <c r="B4" s="176" t="s">
        <v>1539</v>
      </c>
      <c r="C4" s="81" t="s">
        <v>1735</v>
      </c>
      <c r="D4" s="2">
        <v>0.5</v>
      </c>
    </row>
    <row r="5" spans="1:4" x14ac:dyDescent="0.2">
      <c r="A5" s="1" t="s">
        <v>1362</v>
      </c>
      <c r="B5" s="176" t="s">
        <v>1539</v>
      </c>
      <c r="C5" s="81" t="s">
        <v>1736</v>
      </c>
      <c r="D5" s="2">
        <v>0</v>
      </c>
    </row>
    <row r="6" spans="1:4" x14ac:dyDescent="0.2">
      <c r="A6" s="1" t="s">
        <v>1362</v>
      </c>
      <c r="B6" s="176" t="s">
        <v>1539</v>
      </c>
      <c r="C6" s="81" t="s">
        <v>1737</v>
      </c>
      <c r="D6" s="2">
        <v>0</v>
      </c>
    </row>
    <row r="7" spans="1:4" x14ac:dyDescent="0.2">
      <c r="A7" s="1" t="s">
        <v>1362</v>
      </c>
      <c r="B7" s="176" t="s">
        <v>1538</v>
      </c>
      <c r="C7" s="2" t="s">
        <v>967</v>
      </c>
      <c r="D7" s="2">
        <v>0</v>
      </c>
    </row>
    <row r="8" spans="1:4" x14ac:dyDescent="0.2">
      <c r="A8" s="1" t="s">
        <v>1362</v>
      </c>
      <c r="B8" s="176" t="s">
        <v>1538</v>
      </c>
      <c r="C8" s="81" t="s">
        <v>1734</v>
      </c>
      <c r="D8" s="2">
        <v>0.7</v>
      </c>
    </row>
    <row r="9" spans="1:4" x14ac:dyDescent="0.2">
      <c r="A9" s="1" t="s">
        <v>1362</v>
      </c>
      <c r="B9" s="176" t="s">
        <v>1538</v>
      </c>
      <c r="C9" s="81" t="s">
        <v>1735</v>
      </c>
      <c r="D9" s="2">
        <v>0.7</v>
      </c>
    </row>
    <row r="10" spans="1:4" x14ac:dyDescent="0.2">
      <c r="A10" s="1" t="s">
        <v>1362</v>
      </c>
      <c r="B10" s="176" t="s">
        <v>1538</v>
      </c>
      <c r="C10" s="81" t="s">
        <v>1736</v>
      </c>
      <c r="D10" s="2">
        <v>0.7</v>
      </c>
    </row>
    <row r="11" spans="1:4" x14ac:dyDescent="0.2">
      <c r="A11" s="1" t="s">
        <v>1362</v>
      </c>
      <c r="B11" s="176" t="s">
        <v>1538</v>
      </c>
      <c r="C11" s="81" t="s">
        <v>1737</v>
      </c>
      <c r="D11" s="2">
        <v>0.7</v>
      </c>
    </row>
    <row r="12" spans="1:4" x14ac:dyDescent="0.2">
      <c r="A12" s="1" t="s">
        <v>1363</v>
      </c>
      <c r="B12" s="176" t="s">
        <v>1539</v>
      </c>
      <c r="C12" s="2" t="s">
        <v>967</v>
      </c>
      <c r="D12" s="2">
        <v>0</v>
      </c>
    </row>
    <row r="13" spans="1:4" x14ac:dyDescent="0.2">
      <c r="A13" s="1" t="s">
        <v>1363</v>
      </c>
      <c r="B13" s="176" t="s">
        <v>1539</v>
      </c>
      <c r="C13" s="81" t="s">
        <v>1734</v>
      </c>
      <c r="D13" s="2">
        <v>0.5</v>
      </c>
    </row>
    <row r="14" spans="1:4" x14ac:dyDescent="0.2">
      <c r="A14" s="1" t="s">
        <v>1363</v>
      </c>
      <c r="B14" s="176" t="s">
        <v>1539</v>
      </c>
      <c r="C14" s="81" t="s">
        <v>1735</v>
      </c>
      <c r="D14" s="2">
        <v>0.5</v>
      </c>
    </row>
    <row r="15" spans="1:4" x14ac:dyDescent="0.2">
      <c r="A15" s="1" t="s">
        <v>1363</v>
      </c>
      <c r="B15" s="176" t="s">
        <v>1539</v>
      </c>
      <c r="C15" s="81" t="s">
        <v>1736</v>
      </c>
      <c r="D15" s="2">
        <v>0</v>
      </c>
    </row>
    <row r="16" spans="1:4" x14ac:dyDescent="0.2">
      <c r="A16" s="1" t="s">
        <v>1363</v>
      </c>
      <c r="B16" s="176" t="s">
        <v>1539</v>
      </c>
      <c r="C16" s="81" t="s">
        <v>1737</v>
      </c>
      <c r="D16" s="2">
        <v>0</v>
      </c>
    </row>
    <row r="17" spans="1:4" x14ac:dyDescent="0.2">
      <c r="A17" s="1" t="s">
        <v>1363</v>
      </c>
      <c r="B17" s="176" t="s">
        <v>1538</v>
      </c>
      <c r="C17" s="2" t="s">
        <v>967</v>
      </c>
      <c r="D17" s="2">
        <v>0</v>
      </c>
    </row>
    <row r="18" spans="1:4" x14ac:dyDescent="0.2">
      <c r="A18" s="1" t="s">
        <v>1363</v>
      </c>
      <c r="B18" s="176" t="s">
        <v>1538</v>
      </c>
      <c r="C18" s="81" t="s">
        <v>1734</v>
      </c>
      <c r="D18" s="2">
        <v>0.7</v>
      </c>
    </row>
    <row r="19" spans="1:4" x14ac:dyDescent="0.2">
      <c r="A19" s="1" t="s">
        <v>1363</v>
      </c>
      <c r="B19" s="176" t="s">
        <v>1538</v>
      </c>
      <c r="C19" s="81" t="s">
        <v>1735</v>
      </c>
      <c r="D19" s="2">
        <v>0.7</v>
      </c>
    </row>
    <row r="20" spans="1:4" x14ac:dyDescent="0.2">
      <c r="A20" s="1" t="s">
        <v>1363</v>
      </c>
      <c r="B20" s="176" t="s">
        <v>1538</v>
      </c>
      <c r="C20" s="81" t="s">
        <v>1736</v>
      </c>
      <c r="D20" s="2">
        <v>0.7</v>
      </c>
    </row>
    <row r="21" spans="1:4" x14ac:dyDescent="0.2">
      <c r="A21" s="1" t="s">
        <v>1363</v>
      </c>
      <c r="B21" s="176" t="s">
        <v>1538</v>
      </c>
      <c r="C21" s="81" t="s">
        <v>1737</v>
      </c>
      <c r="D21" s="2">
        <v>0.7</v>
      </c>
    </row>
  </sheetData>
  <pageMargins left="0.7" right="0.7" top="0.75" bottom="0.75" header="0.3" footer="0.3"/>
  <pageSetup paperSize="9" orientation="portrait" horizontalDpi="0" verticalDpi="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C8C72F-1E42-F540-8FD1-466E0DA4318B}">
  <sheetPr codeName="Feuil2"/>
  <dimension ref="A1:H234"/>
  <sheetViews>
    <sheetView topLeftCell="A116" workbookViewId="0">
      <selection activeCell="A149" sqref="A149:XFD149"/>
    </sheetView>
  </sheetViews>
  <sheetFormatPr baseColWidth="10" defaultRowHeight="16" x14ac:dyDescent="0.2"/>
  <cols>
    <col min="1" max="1" width="10.83203125" style="139" customWidth="1"/>
    <col min="2" max="2" width="32.33203125" style="151" customWidth="1"/>
    <col min="3" max="3" width="57.83203125" style="139" customWidth="1"/>
    <col min="4" max="4" width="9.1640625" style="139" customWidth="1"/>
    <col min="5" max="5" width="31.6640625" style="151" customWidth="1"/>
    <col min="6" max="6" width="11.6640625" style="152" customWidth="1"/>
    <col min="7" max="7" width="14.6640625" style="137" customWidth="1"/>
    <col min="8" max="8" width="15.33203125" style="139" customWidth="1"/>
    <col min="9" max="16384" width="10.83203125" style="139"/>
  </cols>
  <sheetData>
    <row r="1" spans="1:8" ht="17" x14ac:dyDescent="0.2">
      <c r="A1" s="132" t="s">
        <v>1595</v>
      </c>
      <c r="B1" s="123" t="s">
        <v>1599</v>
      </c>
      <c r="C1" s="132" t="s">
        <v>1597</v>
      </c>
      <c r="E1" s="123" t="s">
        <v>1654</v>
      </c>
      <c r="F1" s="140"/>
      <c r="H1" s="137"/>
    </row>
    <row r="2" spans="1:8" ht="20" x14ac:dyDescent="0.25">
      <c r="A2" s="141" t="s">
        <v>1011</v>
      </c>
      <c r="B2" s="141" t="s">
        <v>967</v>
      </c>
      <c r="C2" s="123" t="str">
        <f>"BLOC PORTE MÉTALLIQUE "&amp;B2</f>
        <v>BLOC PORTE MÉTALLIQUE Non feu</v>
      </c>
      <c r="D2" s="153"/>
      <c r="E2" s="157"/>
      <c r="F2" s="140"/>
      <c r="G2" s="138"/>
    </row>
    <row r="3" spans="1:8" ht="51" x14ac:dyDescent="0.25">
      <c r="A3" s="119" t="s">
        <v>1011</v>
      </c>
      <c r="B3" s="123" t="s">
        <v>976</v>
      </c>
      <c r="C3" s="123" t="str">
        <f t="shared" ref="C3:C7" si="0">"BLOC PORTE MÉTALLIQUE "&amp;B3</f>
        <v>BLOC PORTE MÉTALLIQUE EI30 - coupe feu 30 minutes</v>
      </c>
      <c r="D3" s="153"/>
      <c r="E3" s="157" t="s">
        <v>1656</v>
      </c>
      <c r="F3" s="140"/>
      <c r="G3" s="138"/>
    </row>
    <row r="4" spans="1:8" ht="51" x14ac:dyDescent="0.25">
      <c r="A4" s="132" t="s">
        <v>1011</v>
      </c>
      <c r="B4" s="123" t="s">
        <v>979</v>
      </c>
      <c r="C4" s="123" t="str">
        <f t="shared" si="0"/>
        <v>BLOC PORTE MÉTALLIQUE EI60 - coupe feu 1 heure</v>
      </c>
      <c r="D4" s="153"/>
      <c r="E4" s="157" t="s">
        <v>1657</v>
      </c>
      <c r="F4" s="140"/>
      <c r="G4" s="138"/>
    </row>
    <row r="5" spans="1:8" ht="51" x14ac:dyDescent="0.25">
      <c r="A5" s="132" t="s">
        <v>1011</v>
      </c>
      <c r="B5" s="123" t="s">
        <v>977</v>
      </c>
      <c r="C5" s="123" t="str">
        <f t="shared" si="0"/>
        <v>BLOC PORTE MÉTALLIQUE EI90 - coupe feu 90 minutes</v>
      </c>
      <c r="D5" s="153"/>
      <c r="E5" s="157" t="s">
        <v>1658</v>
      </c>
      <c r="F5" s="140"/>
      <c r="G5" s="138"/>
    </row>
    <row r="6" spans="1:8" ht="51" x14ac:dyDescent="0.25">
      <c r="A6" s="132" t="s">
        <v>1011</v>
      </c>
      <c r="B6" s="123" t="s">
        <v>978</v>
      </c>
      <c r="C6" s="123" t="str">
        <f t="shared" si="0"/>
        <v>BLOC PORTE MÉTALLIQUE EI120 - coupe feu 2 heures</v>
      </c>
      <c r="D6" s="153"/>
      <c r="E6" s="157" t="s">
        <v>1655</v>
      </c>
      <c r="F6" s="140"/>
      <c r="G6" s="138"/>
    </row>
    <row r="7" spans="1:8" ht="19" x14ac:dyDescent="0.25">
      <c r="A7" s="132" t="s">
        <v>1011</v>
      </c>
      <c r="B7" s="123" t="s">
        <v>969</v>
      </c>
      <c r="C7" s="123" t="str">
        <f t="shared" si="0"/>
        <v>BLOC PORTE MÉTALLIQUE Acoustique non feu</v>
      </c>
      <c r="D7" s="153"/>
      <c r="E7" s="123"/>
      <c r="F7" s="140"/>
      <c r="G7" s="138"/>
    </row>
    <row r="8" spans="1:8" ht="19" x14ac:dyDescent="0.25">
      <c r="A8" s="132" t="s">
        <v>1014</v>
      </c>
      <c r="B8" s="123" t="s">
        <v>972</v>
      </c>
      <c r="C8" s="123" t="str">
        <f>B8</f>
        <v>1 vantail</v>
      </c>
      <c r="D8" s="153"/>
      <c r="E8" s="123"/>
      <c r="F8" s="140"/>
      <c r="G8" s="138"/>
    </row>
    <row r="9" spans="1:8" ht="19" x14ac:dyDescent="0.25">
      <c r="A9" s="132" t="s">
        <v>1014</v>
      </c>
      <c r="B9" s="123" t="s">
        <v>973</v>
      </c>
      <c r="C9" s="123" t="str">
        <f>B9</f>
        <v>2 vantaux</v>
      </c>
      <c r="D9" s="153"/>
      <c r="E9" s="123"/>
      <c r="F9" s="140"/>
      <c r="G9" s="138"/>
    </row>
    <row r="10" spans="1:8" ht="19" x14ac:dyDescent="0.25">
      <c r="A10" s="132" t="s">
        <v>1012</v>
      </c>
      <c r="B10" s="123" t="s">
        <v>26</v>
      </c>
      <c r="C10" s="123" t="str">
        <f>"Usage "&amp;B10</f>
        <v>Usage Intérieur</v>
      </c>
      <c r="D10" s="153"/>
      <c r="E10" s="123"/>
      <c r="F10" s="140"/>
      <c r="G10" s="138"/>
    </row>
    <row r="11" spans="1:8" ht="19" x14ac:dyDescent="0.25">
      <c r="A11" s="132" t="s">
        <v>1012</v>
      </c>
      <c r="B11" s="123" t="s">
        <v>968</v>
      </c>
      <c r="C11" s="123" t="str">
        <f>"Usage "&amp;B11&amp;" - marquage CE"</f>
        <v>Usage Extérieur - marquage CE</v>
      </c>
      <c r="D11" s="153"/>
      <c r="E11" s="123"/>
      <c r="F11" s="140" t="s">
        <v>1669</v>
      </c>
      <c r="G11" s="138"/>
    </row>
    <row r="12" spans="1:8" ht="19" x14ac:dyDescent="0.25">
      <c r="A12" s="132" t="s">
        <v>1016</v>
      </c>
      <c r="B12" s="123" t="s">
        <v>1395</v>
      </c>
      <c r="C12" s="123" t="str">
        <f>"Finition "&amp;B12</f>
        <v>Finition PREPEINT (RAL-7035 LISSE)</v>
      </c>
      <c r="D12" s="153"/>
      <c r="E12" s="123"/>
      <c r="F12" s="140"/>
      <c r="G12" s="138"/>
    </row>
    <row r="13" spans="1:8" ht="19" x14ac:dyDescent="0.25">
      <c r="A13" s="132" t="s">
        <v>1016</v>
      </c>
      <c r="B13" s="81" t="s">
        <v>1632</v>
      </c>
      <c r="C13" s="123" t="str">
        <f>"Finition RAL "&amp;B13</f>
        <v>Finition RAL Gamme B1 à définir</v>
      </c>
      <c r="D13" s="153"/>
      <c r="E13" s="123"/>
      <c r="F13" s="140"/>
      <c r="G13" s="138"/>
    </row>
    <row r="14" spans="1:8" ht="19" x14ac:dyDescent="0.25">
      <c r="A14" s="132" t="s">
        <v>1016</v>
      </c>
      <c r="B14" s="81" t="s">
        <v>1633</v>
      </c>
      <c r="C14" s="123" t="str">
        <f>"Finition RAL "&amp;B14</f>
        <v>Finition RAL Gamme B2 à définir</v>
      </c>
      <c r="D14" s="153"/>
      <c r="E14" s="123"/>
      <c r="F14" s="140"/>
      <c r="G14" s="138"/>
    </row>
    <row r="15" spans="1:8" ht="19" x14ac:dyDescent="0.25">
      <c r="A15" s="132" t="s">
        <v>1016</v>
      </c>
      <c r="B15" s="81" t="s">
        <v>1634</v>
      </c>
      <c r="C15" s="123" t="str">
        <f>"Finition RAL "&amp;B15</f>
        <v>Finition RAL Gamme B3 à définir</v>
      </c>
      <c r="D15" s="153"/>
      <c r="E15" s="123"/>
      <c r="F15" s="140"/>
      <c r="G15" s="138"/>
    </row>
    <row r="16" spans="1:8" ht="19" x14ac:dyDescent="0.25">
      <c r="A16" s="132" t="s">
        <v>1016</v>
      </c>
      <c r="B16" s="81" t="s">
        <v>1635</v>
      </c>
      <c r="C16" s="123" t="str">
        <f>"Finition RAL "&amp;B16</f>
        <v>Finition RAL Gamme B4 à définir</v>
      </c>
      <c r="D16" s="153"/>
      <c r="E16" s="123"/>
      <c r="F16" s="140"/>
      <c r="G16" s="138"/>
    </row>
    <row r="17" spans="1:7" ht="19" x14ac:dyDescent="0.25">
      <c r="A17" s="132" t="s">
        <v>1016</v>
      </c>
      <c r="B17" s="123" t="s">
        <v>1415</v>
      </c>
      <c r="C17" s="123" t="str">
        <f>"Finition RAL "&amp;B17</f>
        <v>Finition RAL 1013 Blanc perle B1</v>
      </c>
      <c r="D17" s="153"/>
      <c r="E17" s="123"/>
      <c r="F17" s="140"/>
      <c r="G17" s="138"/>
    </row>
    <row r="18" spans="1:7" ht="19" x14ac:dyDescent="0.25">
      <c r="A18" s="132" t="s">
        <v>1016</v>
      </c>
      <c r="B18" s="123" t="s">
        <v>1416</v>
      </c>
      <c r="C18" s="123" t="str">
        <f t="shared" ref="C18:C81" si="1">"Finition RAL "&amp;B18</f>
        <v>Finition RAL 3000 Rouge feu B1</v>
      </c>
      <c r="D18" s="153"/>
      <c r="E18" s="123"/>
      <c r="F18" s="140"/>
      <c r="G18" s="138"/>
    </row>
    <row r="19" spans="1:7" ht="19" x14ac:dyDescent="0.25">
      <c r="A19" s="132" t="s">
        <v>1016</v>
      </c>
      <c r="B19" s="123" t="s">
        <v>1417</v>
      </c>
      <c r="C19" s="123" t="str">
        <f t="shared" si="1"/>
        <v>Finition RAL 7016 Gris anthracite B1</v>
      </c>
      <c r="D19" s="153"/>
      <c r="E19" s="123"/>
      <c r="F19" s="140"/>
      <c r="G19" s="138"/>
    </row>
    <row r="20" spans="1:7" ht="19" x14ac:dyDescent="0.25">
      <c r="A20" s="132" t="s">
        <v>1016</v>
      </c>
      <c r="B20" s="123" t="s">
        <v>1418</v>
      </c>
      <c r="C20" s="123" t="str">
        <f t="shared" si="1"/>
        <v>Finition RAL 7024 Gris graphite B1</v>
      </c>
      <c r="D20" s="153"/>
      <c r="E20" s="123"/>
      <c r="F20" s="140"/>
      <c r="G20" s="138"/>
    </row>
    <row r="21" spans="1:7" ht="19" x14ac:dyDescent="0.25">
      <c r="A21" s="132" t="s">
        <v>1016</v>
      </c>
      <c r="B21" s="123" t="s">
        <v>1424</v>
      </c>
      <c r="C21" s="123" t="str">
        <f t="shared" si="1"/>
        <v>Finition RAL 7035 Gris clair B1</v>
      </c>
      <c r="D21" s="153"/>
      <c r="E21" s="123"/>
      <c r="F21" s="140"/>
      <c r="G21" s="138"/>
    </row>
    <row r="22" spans="1:7" ht="19" x14ac:dyDescent="0.25">
      <c r="A22" s="132" t="s">
        <v>1016</v>
      </c>
      <c r="B22" s="123" t="s">
        <v>1419</v>
      </c>
      <c r="C22" s="123" t="str">
        <f t="shared" si="1"/>
        <v>Finition RAL 7038 Gris agate B1</v>
      </c>
      <c r="D22" s="153"/>
      <c r="E22" s="123"/>
      <c r="F22" s="140"/>
      <c r="G22" s="138"/>
    </row>
    <row r="23" spans="1:7" ht="19" x14ac:dyDescent="0.25">
      <c r="A23" s="132" t="s">
        <v>1016</v>
      </c>
      <c r="B23" s="123" t="s">
        <v>1420</v>
      </c>
      <c r="C23" s="123" t="str">
        <f t="shared" si="1"/>
        <v>Finition RAL 8017 Brun chocolat B1</v>
      </c>
      <c r="D23" s="153"/>
      <c r="E23" s="123"/>
      <c r="F23" s="140"/>
      <c r="G23" s="138"/>
    </row>
    <row r="24" spans="1:7" ht="19" x14ac:dyDescent="0.25">
      <c r="A24" s="132" t="s">
        <v>1016</v>
      </c>
      <c r="B24" s="123" t="s">
        <v>1421</v>
      </c>
      <c r="C24" s="123" t="str">
        <f t="shared" si="1"/>
        <v>Finition RAL 9003 Blanc signalisation B1</v>
      </c>
      <c r="D24" s="153"/>
      <c r="E24" s="123"/>
      <c r="F24" s="140"/>
      <c r="G24" s="138"/>
    </row>
    <row r="25" spans="1:7" ht="19" x14ac:dyDescent="0.25">
      <c r="A25" s="132" t="s">
        <v>1016</v>
      </c>
      <c r="B25" s="123" t="s">
        <v>1422</v>
      </c>
      <c r="C25" s="123" t="str">
        <f t="shared" si="1"/>
        <v>Finition RAL 9010 Blanc pur B1</v>
      </c>
      <c r="D25" s="153"/>
      <c r="E25" s="123"/>
      <c r="F25" s="140"/>
      <c r="G25" s="138"/>
    </row>
    <row r="26" spans="1:7" ht="19" x14ac:dyDescent="0.25">
      <c r="A26" s="132" t="s">
        <v>1016</v>
      </c>
      <c r="B26" s="123" t="s">
        <v>1423</v>
      </c>
      <c r="C26" s="123" t="str">
        <f t="shared" si="1"/>
        <v>Finition RAL 9016 Blanc trafic B1</v>
      </c>
      <c r="D26" s="153"/>
      <c r="E26" s="123"/>
      <c r="F26" s="140"/>
      <c r="G26" s="138"/>
    </row>
    <row r="27" spans="1:7" ht="19" x14ac:dyDescent="0.25">
      <c r="A27" s="132" t="s">
        <v>1016</v>
      </c>
      <c r="B27" s="123" t="s">
        <v>1425</v>
      </c>
      <c r="C27" s="123" t="str">
        <f t="shared" si="1"/>
        <v>Finition RAL 1003 Jaune signalisation B2</v>
      </c>
      <c r="D27" s="153"/>
      <c r="E27" s="123"/>
      <c r="F27" s="140"/>
      <c r="G27" s="138"/>
    </row>
    <row r="28" spans="1:7" ht="19" x14ac:dyDescent="0.25">
      <c r="A28" s="132" t="s">
        <v>1016</v>
      </c>
      <c r="B28" s="123" t="s">
        <v>1426</v>
      </c>
      <c r="C28" s="123" t="str">
        <f t="shared" si="1"/>
        <v>Finition RAL 1015 Ivoire clair B2</v>
      </c>
      <c r="D28" s="153"/>
      <c r="E28" s="123"/>
      <c r="F28" s="140"/>
      <c r="G28" s="138"/>
    </row>
    <row r="29" spans="1:7" ht="19" x14ac:dyDescent="0.25">
      <c r="A29" s="132" t="s">
        <v>1016</v>
      </c>
      <c r="B29" s="123" t="s">
        <v>1427</v>
      </c>
      <c r="C29" s="123" t="str">
        <f t="shared" si="1"/>
        <v>Finition RAL 5010 Bleu gentiane B2</v>
      </c>
      <c r="D29" s="153"/>
      <c r="E29" s="123"/>
      <c r="F29" s="140"/>
      <c r="G29" s="138"/>
    </row>
    <row r="30" spans="1:7" ht="19" x14ac:dyDescent="0.25">
      <c r="A30" s="132" t="s">
        <v>1016</v>
      </c>
      <c r="B30" s="123" t="s">
        <v>1428</v>
      </c>
      <c r="C30" s="123" t="str">
        <f t="shared" si="1"/>
        <v>Finition RAL 5024 Bleu pastel B2</v>
      </c>
      <c r="D30" s="153"/>
      <c r="E30" s="123"/>
      <c r="F30" s="140"/>
      <c r="G30" s="138"/>
    </row>
    <row r="31" spans="1:7" ht="19" x14ac:dyDescent="0.25">
      <c r="A31" s="132" t="s">
        <v>1016</v>
      </c>
      <c r="B31" s="123" t="s">
        <v>1429</v>
      </c>
      <c r="C31" s="123" t="str">
        <f t="shared" si="1"/>
        <v>Finition RAL 6000 Vert patine B2</v>
      </c>
      <c r="D31" s="153"/>
      <c r="E31" s="123"/>
      <c r="F31" s="140"/>
      <c r="G31" s="138"/>
    </row>
    <row r="32" spans="1:7" ht="19" x14ac:dyDescent="0.25">
      <c r="A32" s="132" t="s">
        <v>1016</v>
      </c>
      <c r="B32" s="123" t="s">
        <v>1430</v>
      </c>
      <c r="C32" s="123" t="str">
        <f t="shared" si="1"/>
        <v>Finition RAL 6005 Vert mousse B2</v>
      </c>
      <c r="D32" s="153"/>
      <c r="E32" s="123"/>
      <c r="F32" s="140"/>
      <c r="G32" s="138"/>
    </row>
    <row r="33" spans="1:7" ht="19" x14ac:dyDescent="0.25">
      <c r="A33" s="132" t="s">
        <v>1016</v>
      </c>
      <c r="B33" s="123" t="s">
        <v>1431</v>
      </c>
      <c r="C33" s="123" t="str">
        <f t="shared" si="1"/>
        <v>Finition RAL 6034 Turquoise pastel B2</v>
      </c>
      <c r="D33" s="153"/>
      <c r="E33" s="123"/>
      <c r="F33" s="140"/>
      <c r="G33" s="138"/>
    </row>
    <row r="34" spans="1:7" ht="19" x14ac:dyDescent="0.25">
      <c r="A34" s="132" t="s">
        <v>1016</v>
      </c>
      <c r="B34" s="123" t="s">
        <v>1432</v>
      </c>
      <c r="C34" s="123" t="str">
        <f t="shared" si="1"/>
        <v>Finition RAL 9001 Crème B2</v>
      </c>
      <c r="D34" s="153"/>
      <c r="E34" s="123"/>
      <c r="F34" s="140"/>
      <c r="G34" s="138"/>
    </row>
    <row r="35" spans="1:7" ht="19" x14ac:dyDescent="0.25">
      <c r="A35" s="132" t="s">
        <v>1016</v>
      </c>
      <c r="B35" s="123" t="s">
        <v>1433</v>
      </c>
      <c r="C35" s="123" t="str">
        <f t="shared" si="1"/>
        <v>Finition RAL 9002 Blanc gris B2</v>
      </c>
      <c r="D35" s="153"/>
      <c r="E35" s="123"/>
      <c r="F35" s="140"/>
      <c r="G35" s="138"/>
    </row>
    <row r="36" spans="1:7" ht="19" x14ac:dyDescent="0.25">
      <c r="A36" s="132" t="s">
        <v>1016</v>
      </c>
      <c r="B36" s="123" t="s">
        <v>1434</v>
      </c>
      <c r="C36" s="123" t="str">
        <f t="shared" si="1"/>
        <v>Finition RAL 9005 Noir intense B2</v>
      </c>
      <c r="D36" s="153"/>
      <c r="E36" s="123"/>
      <c r="F36" s="140"/>
      <c r="G36" s="138"/>
    </row>
    <row r="37" spans="1:7" ht="19" x14ac:dyDescent="0.25">
      <c r="A37" s="132" t="s">
        <v>1016</v>
      </c>
      <c r="B37" s="123" t="s">
        <v>1435</v>
      </c>
      <c r="C37" s="123" t="str">
        <f t="shared" si="1"/>
        <v>Finition RAL 9011 Noir graphite B2</v>
      </c>
      <c r="D37" s="153"/>
      <c r="E37" s="123"/>
      <c r="F37" s="140"/>
      <c r="G37" s="138"/>
    </row>
    <row r="38" spans="1:7" ht="19" x14ac:dyDescent="0.25">
      <c r="A38" s="132" t="s">
        <v>1016</v>
      </c>
      <c r="B38" s="123" t="s">
        <v>1436</v>
      </c>
      <c r="C38" s="123" t="str">
        <f t="shared" si="1"/>
        <v>Finition RAL 9018 Blanc papyrus B2</v>
      </c>
      <c r="D38" s="153"/>
      <c r="E38" s="123"/>
      <c r="F38" s="140"/>
      <c r="G38" s="138"/>
    </row>
    <row r="39" spans="1:7" ht="19" x14ac:dyDescent="0.25">
      <c r="A39" s="132" t="s">
        <v>1016</v>
      </c>
      <c r="B39" s="123" t="s">
        <v>1437</v>
      </c>
      <c r="C39" s="123" t="str">
        <f t="shared" si="1"/>
        <v>Finition RAL 3003 Rouge rubis B3</v>
      </c>
      <c r="D39" s="153"/>
      <c r="E39" s="123"/>
      <c r="F39" s="140"/>
      <c r="G39" s="138"/>
    </row>
    <row r="40" spans="1:7" ht="19" x14ac:dyDescent="0.25">
      <c r="A40" s="132" t="s">
        <v>1016</v>
      </c>
      <c r="B40" s="123" t="s">
        <v>1438</v>
      </c>
      <c r="C40" s="123" t="str">
        <f t="shared" si="1"/>
        <v>Finition RAL 3020 Rouge trafic B3</v>
      </c>
      <c r="D40" s="153"/>
      <c r="E40" s="123"/>
      <c r="F40" s="140"/>
      <c r="G40" s="138"/>
    </row>
    <row r="41" spans="1:7" ht="19" x14ac:dyDescent="0.25">
      <c r="A41" s="132" t="s">
        <v>1016</v>
      </c>
      <c r="B41" s="123" t="s">
        <v>1439</v>
      </c>
      <c r="C41" s="123" t="str">
        <f t="shared" si="1"/>
        <v>Finition RAL 7004 Gris signalisation B3</v>
      </c>
      <c r="D41" s="153"/>
      <c r="E41" s="123"/>
      <c r="F41" s="140"/>
      <c r="G41" s="138"/>
    </row>
    <row r="42" spans="1:7" ht="19" x14ac:dyDescent="0.25">
      <c r="A42" s="132" t="s">
        <v>1016</v>
      </c>
      <c r="B42" s="123" t="s">
        <v>1440</v>
      </c>
      <c r="C42" s="123" t="str">
        <f t="shared" si="1"/>
        <v>Finition RAL 7037 Gris poussière B3</v>
      </c>
      <c r="D42" s="153"/>
      <c r="E42" s="123"/>
      <c r="F42" s="140"/>
      <c r="G42" s="138"/>
    </row>
    <row r="43" spans="1:7" ht="19" x14ac:dyDescent="0.25">
      <c r="A43" s="132" t="s">
        <v>1016</v>
      </c>
      <c r="B43" s="123" t="s">
        <v>1441</v>
      </c>
      <c r="C43" s="123" t="str">
        <f t="shared" si="1"/>
        <v>Finition RAL 7047 Gris télécommunication 4 B3</v>
      </c>
      <c r="D43" s="153"/>
      <c r="E43" s="123"/>
      <c r="F43" s="140"/>
      <c r="G43" s="138"/>
    </row>
    <row r="44" spans="1:7" ht="19" x14ac:dyDescent="0.25">
      <c r="A44" s="132" t="s">
        <v>1016</v>
      </c>
      <c r="B44" s="123" t="s">
        <v>1442</v>
      </c>
      <c r="C44" s="123" t="str">
        <f t="shared" si="1"/>
        <v>Finition RAL 9006 Aluminium blanc B3</v>
      </c>
      <c r="D44" s="153"/>
      <c r="E44" s="123"/>
      <c r="F44" s="140"/>
      <c r="G44" s="138"/>
    </row>
    <row r="45" spans="1:7" ht="19" x14ac:dyDescent="0.25">
      <c r="A45" s="132" t="s">
        <v>1016</v>
      </c>
      <c r="B45" s="123" t="s">
        <v>1443</v>
      </c>
      <c r="C45" s="123" t="str">
        <f t="shared" si="1"/>
        <v>Finition RAL 1001 Beige B4</v>
      </c>
      <c r="D45" s="153"/>
      <c r="E45" s="123"/>
      <c r="F45" s="140"/>
      <c r="G45" s="138"/>
    </row>
    <row r="46" spans="1:7" ht="19" x14ac:dyDescent="0.25">
      <c r="A46" s="132" t="s">
        <v>1016</v>
      </c>
      <c r="B46" s="123" t="s">
        <v>1444</v>
      </c>
      <c r="C46" s="123" t="str">
        <f t="shared" si="1"/>
        <v>Finition RAL 1016 Jaune soufre B4</v>
      </c>
      <c r="D46" s="153"/>
      <c r="E46" s="123"/>
      <c r="F46" s="140"/>
      <c r="G46" s="138"/>
    </row>
    <row r="47" spans="1:7" ht="19" x14ac:dyDescent="0.25">
      <c r="A47" s="132" t="s">
        <v>1016</v>
      </c>
      <c r="B47" s="123" t="s">
        <v>1445</v>
      </c>
      <c r="C47" s="123" t="str">
        <f t="shared" si="1"/>
        <v>Finition RAL 1018 Jaune zinc B4</v>
      </c>
      <c r="D47" s="153"/>
      <c r="E47" s="123"/>
      <c r="F47" s="140"/>
      <c r="G47" s="138"/>
    </row>
    <row r="48" spans="1:7" ht="19" x14ac:dyDescent="0.25">
      <c r="A48" s="132" t="s">
        <v>1016</v>
      </c>
      <c r="B48" s="123" t="s">
        <v>1446</v>
      </c>
      <c r="C48" s="123" t="str">
        <f t="shared" si="1"/>
        <v>Finition RAL 1019 Beige gris B4</v>
      </c>
      <c r="D48" s="153"/>
      <c r="E48" s="123"/>
      <c r="F48" s="140"/>
      <c r="G48" s="138"/>
    </row>
    <row r="49" spans="1:7" ht="19" x14ac:dyDescent="0.25">
      <c r="A49" s="132" t="s">
        <v>1016</v>
      </c>
      <c r="B49" s="123" t="s">
        <v>1447</v>
      </c>
      <c r="C49" s="123" t="str">
        <f t="shared" si="1"/>
        <v>Finition RAL 1028 Jaune melon B4</v>
      </c>
      <c r="D49" s="153"/>
      <c r="E49" s="123"/>
      <c r="F49" s="140"/>
      <c r="G49" s="138"/>
    </row>
    <row r="50" spans="1:7" ht="19" x14ac:dyDescent="0.25">
      <c r="A50" s="132" t="s">
        <v>1016</v>
      </c>
      <c r="B50" s="123" t="s">
        <v>1448</v>
      </c>
      <c r="C50" s="123" t="str">
        <f t="shared" si="1"/>
        <v>Finition RAL 2004 Orange pur B4</v>
      </c>
      <c r="D50" s="153"/>
      <c r="E50" s="123"/>
      <c r="F50" s="140"/>
      <c r="G50" s="138"/>
    </row>
    <row r="51" spans="1:7" ht="19" x14ac:dyDescent="0.25">
      <c r="A51" s="132" t="s">
        <v>1016</v>
      </c>
      <c r="B51" s="123" t="s">
        <v>1449</v>
      </c>
      <c r="C51" s="123" t="str">
        <f t="shared" si="1"/>
        <v>Finition RAL 3002 Rouge carmin B4</v>
      </c>
      <c r="D51" s="153"/>
      <c r="E51" s="123"/>
      <c r="F51" s="140"/>
      <c r="G51" s="138"/>
    </row>
    <row r="52" spans="1:7" ht="19" x14ac:dyDescent="0.25">
      <c r="A52" s="132" t="s">
        <v>1016</v>
      </c>
      <c r="B52" s="123" t="s">
        <v>1450</v>
      </c>
      <c r="C52" s="123" t="str">
        <f t="shared" si="1"/>
        <v>Finition RAL 3004 Rouge pourpre B4</v>
      </c>
      <c r="D52" s="153"/>
      <c r="E52" s="123"/>
      <c r="F52" s="140"/>
      <c r="G52" s="138"/>
    </row>
    <row r="53" spans="1:7" ht="19" x14ac:dyDescent="0.25">
      <c r="A53" s="132" t="s">
        <v>1016</v>
      </c>
      <c r="B53" s="123" t="s">
        <v>1451</v>
      </c>
      <c r="C53" s="123" t="str">
        <f t="shared" si="1"/>
        <v>Finition RAL 3005 Rouge vin B4</v>
      </c>
      <c r="D53" s="153"/>
      <c r="E53" s="123"/>
      <c r="F53" s="140"/>
      <c r="G53" s="138"/>
    </row>
    <row r="54" spans="1:7" ht="19" x14ac:dyDescent="0.25">
      <c r="A54" s="132" t="s">
        <v>1016</v>
      </c>
      <c r="B54" s="123" t="s">
        <v>1452</v>
      </c>
      <c r="C54" s="123" t="str">
        <f t="shared" si="1"/>
        <v>Finition RAL 3007 Rouge noir B4</v>
      </c>
      <c r="D54" s="153"/>
      <c r="E54" s="123"/>
      <c r="F54" s="140"/>
      <c r="G54" s="138"/>
    </row>
    <row r="55" spans="1:7" ht="19" x14ac:dyDescent="0.25">
      <c r="A55" s="132" t="s">
        <v>1016</v>
      </c>
      <c r="B55" s="123" t="s">
        <v>1453</v>
      </c>
      <c r="C55" s="123" t="str">
        <f t="shared" si="1"/>
        <v>Finition RAL 3011 Rouge brun B4</v>
      </c>
      <c r="D55" s="153"/>
      <c r="E55" s="123"/>
      <c r="F55" s="140"/>
      <c r="G55" s="138"/>
    </row>
    <row r="56" spans="1:7" ht="19" x14ac:dyDescent="0.25">
      <c r="A56" s="132" t="s">
        <v>1016</v>
      </c>
      <c r="B56" s="123" t="s">
        <v>1467</v>
      </c>
      <c r="C56" s="123" t="str">
        <f t="shared" si="1"/>
        <v>Finition RAL 4005 Lilas bleu B4</v>
      </c>
      <c r="D56" s="153"/>
      <c r="E56" s="123"/>
      <c r="F56" s="140"/>
      <c r="G56" s="138"/>
    </row>
    <row r="57" spans="1:7" ht="19" x14ac:dyDescent="0.25">
      <c r="A57" s="132" t="s">
        <v>1016</v>
      </c>
      <c r="B57" s="123" t="s">
        <v>1468</v>
      </c>
      <c r="C57" s="123" t="str">
        <f t="shared" si="1"/>
        <v>Finition RAL 4006 Violet trafic B4</v>
      </c>
      <c r="D57" s="153"/>
      <c r="E57" s="123"/>
      <c r="F57" s="140"/>
      <c r="G57" s="138"/>
    </row>
    <row r="58" spans="1:7" ht="19" x14ac:dyDescent="0.25">
      <c r="A58" s="132" t="s">
        <v>1016</v>
      </c>
      <c r="B58" s="123" t="s">
        <v>1469</v>
      </c>
      <c r="C58" s="123" t="str">
        <f t="shared" si="1"/>
        <v>Finition RAL 5002 Bleu outremer B4</v>
      </c>
      <c r="D58" s="153"/>
      <c r="E58" s="123"/>
      <c r="F58" s="140"/>
      <c r="G58" s="138"/>
    </row>
    <row r="59" spans="1:7" ht="19" x14ac:dyDescent="0.25">
      <c r="A59" s="132" t="s">
        <v>1016</v>
      </c>
      <c r="B59" s="123" t="s">
        <v>1470</v>
      </c>
      <c r="C59" s="123" t="str">
        <f t="shared" si="1"/>
        <v>Finition RAL 5003 Bleu saphir B4</v>
      </c>
      <c r="D59" s="153"/>
      <c r="E59" s="123"/>
      <c r="F59" s="140"/>
      <c r="G59" s="138"/>
    </row>
    <row r="60" spans="1:7" ht="19" x14ac:dyDescent="0.25">
      <c r="A60" s="132" t="s">
        <v>1016</v>
      </c>
      <c r="B60" s="123" t="s">
        <v>1471</v>
      </c>
      <c r="C60" s="123" t="str">
        <f t="shared" si="1"/>
        <v>Finition RAL 5005 Bleu signalisation B4</v>
      </c>
      <c r="D60" s="153"/>
      <c r="E60" s="123"/>
      <c r="F60" s="140"/>
      <c r="G60" s="138"/>
    </row>
    <row r="61" spans="1:7" ht="19" x14ac:dyDescent="0.25">
      <c r="A61" s="132" t="s">
        <v>1016</v>
      </c>
      <c r="B61" s="123" t="s">
        <v>1472</v>
      </c>
      <c r="C61" s="123" t="str">
        <f t="shared" si="1"/>
        <v>Finition RAL 5008 Bleu gris B4</v>
      </c>
      <c r="D61" s="153"/>
      <c r="E61" s="123"/>
      <c r="F61" s="140"/>
      <c r="G61" s="138"/>
    </row>
    <row r="62" spans="1:7" ht="19" x14ac:dyDescent="0.25">
      <c r="A62" s="132" t="s">
        <v>1016</v>
      </c>
      <c r="B62" s="123" t="s">
        <v>1473</v>
      </c>
      <c r="C62" s="123" t="str">
        <f t="shared" si="1"/>
        <v>Finition RAL 5011 Bleu acier B4</v>
      </c>
      <c r="D62" s="153"/>
      <c r="E62" s="123"/>
      <c r="F62" s="140"/>
      <c r="G62" s="138"/>
    </row>
    <row r="63" spans="1:7" ht="19" x14ac:dyDescent="0.25">
      <c r="A63" s="132" t="s">
        <v>1016</v>
      </c>
      <c r="B63" s="123" t="s">
        <v>1474</v>
      </c>
      <c r="C63" s="123" t="str">
        <f t="shared" si="1"/>
        <v>Finition RAL 5014 Bleu pigeon B4</v>
      </c>
      <c r="D63" s="153"/>
      <c r="E63" s="123"/>
      <c r="F63" s="140"/>
      <c r="G63" s="138"/>
    </row>
    <row r="64" spans="1:7" ht="19" x14ac:dyDescent="0.25">
      <c r="A64" s="132" t="s">
        <v>1016</v>
      </c>
      <c r="B64" s="123" t="s">
        <v>1475</v>
      </c>
      <c r="C64" s="123" t="str">
        <f t="shared" si="1"/>
        <v>Finition RAL 5015 Bleu ciel B4</v>
      </c>
      <c r="D64" s="153"/>
      <c r="E64" s="123"/>
      <c r="F64" s="140"/>
      <c r="G64" s="138"/>
    </row>
    <row r="65" spans="1:7" ht="19" x14ac:dyDescent="0.25">
      <c r="A65" s="132" t="s">
        <v>1016</v>
      </c>
      <c r="B65" s="123" t="s">
        <v>1476</v>
      </c>
      <c r="C65" s="123" t="str">
        <f t="shared" si="1"/>
        <v>Finition RAL 5017 Bleu trafic B4</v>
      </c>
      <c r="D65" s="153"/>
      <c r="E65" s="123"/>
      <c r="F65" s="140"/>
      <c r="G65" s="138"/>
    </row>
    <row r="66" spans="1:7" ht="19" x14ac:dyDescent="0.25">
      <c r="A66" s="132" t="s">
        <v>1016</v>
      </c>
      <c r="B66" s="123" t="s">
        <v>1477</v>
      </c>
      <c r="C66" s="123" t="str">
        <f t="shared" si="1"/>
        <v>Finition RAL 5018 Bleu turquoise B4</v>
      </c>
      <c r="D66" s="153"/>
      <c r="E66" s="123"/>
      <c r="F66" s="140"/>
      <c r="G66" s="138"/>
    </row>
    <row r="67" spans="1:7" ht="19" x14ac:dyDescent="0.25">
      <c r="A67" s="132" t="s">
        <v>1016</v>
      </c>
      <c r="B67" s="123" t="s">
        <v>1478</v>
      </c>
      <c r="C67" s="123" t="str">
        <f t="shared" si="1"/>
        <v>Finition RAL 5023 Bleu distant B4</v>
      </c>
      <c r="D67" s="153"/>
      <c r="E67" s="123"/>
      <c r="F67" s="140"/>
      <c r="G67" s="138"/>
    </row>
    <row r="68" spans="1:7" ht="19" x14ac:dyDescent="0.25">
      <c r="A68" s="132" t="s">
        <v>1016</v>
      </c>
      <c r="B68" s="123" t="s">
        <v>1490</v>
      </c>
      <c r="C68" s="123" t="str">
        <f t="shared" si="1"/>
        <v>Finition RAL 6003 Vert olive B4</v>
      </c>
      <c r="D68" s="153"/>
      <c r="E68" s="123"/>
      <c r="F68" s="140"/>
      <c r="G68" s="138"/>
    </row>
    <row r="69" spans="1:7" ht="19" x14ac:dyDescent="0.25">
      <c r="A69" s="132" t="s">
        <v>1016</v>
      </c>
      <c r="B69" s="123" t="s">
        <v>1491</v>
      </c>
      <c r="C69" s="123" t="str">
        <f t="shared" si="1"/>
        <v>Finition RAL 6007 Vert bouteille B4</v>
      </c>
      <c r="D69" s="153"/>
      <c r="E69" s="123"/>
      <c r="F69" s="140"/>
      <c r="G69" s="138"/>
    </row>
    <row r="70" spans="1:7" ht="19" x14ac:dyDescent="0.25">
      <c r="A70" s="132" t="s">
        <v>1016</v>
      </c>
      <c r="B70" s="123" t="s">
        <v>1492</v>
      </c>
      <c r="C70" s="123" t="str">
        <f t="shared" si="1"/>
        <v>Finition RAL 6009 Vert sapin B4</v>
      </c>
      <c r="D70" s="153"/>
      <c r="E70" s="123"/>
      <c r="F70" s="140"/>
      <c r="G70" s="138"/>
    </row>
    <row r="71" spans="1:7" ht="19" x14ac:dyDescent="0.25">
      <c r="A71" s="132" t="s">
        <v>1016</v>
      </c>
      <c r="B71" s="123" t="s">
        <v>1493</v>
      </c>
      <c r="C71" s="123" t="str">
        <f t="shared" si="1"/>
        <v>Finition RAL 6012 Vert noir B4</v>
      </c>
      <c r="D71" s="153"/>
      <c r="E71" s="123"/>
      <c r="F71" s="140"/>
      <c r="G71" s="138"/>
    </row>
    <row r="72" spans="1:7" ht="19" x14ac:dyDescent="0.25">
      <c r="A72" s="132" t="s">
        <v>1016</v>
      </c>
      <c r="B72" s="123" t="s">
        <v>1494</v>
      </c>
      <c r="C72" s="123" t="str">
        <f t="shared" si="1"/>
        <v>Finition RAL 6016 Vert turquoise B4</v>
      </c>
      <c r="D72" s="153"/>
      <c r="E72" s="123"/>
      <c r="F72" s="140"/>
      <c r="G72" s="138"/>
    </row>
    <row r="73" spans="1:7" ht="19" x14ac:dyDescent="0.25">
      <c r="A73" s="132" t="s">
        <v>1016</v>
      </c>
      <c r="B73" s="123" t="s">
        <v>1495</v>
      </c>
      <c r="C73" s="123" t="str">
        <f t="shared" si="1"/>
        <v>Finition RAL 6017 Vert mai B4</v>
      </c>
      <c r="D73" s="153"/>
      <c r="E73" s="123"/>
      <c r="F73" s="140"/>
      <c r="G73" s="138"/>
    </row>
    <row r="74" spans="1:7" ht="19" x14ac:dyDescent="0.25">
      <c r="A74" s="132" t="s">
        <v>1016</v>
      </c>
      <c r="B74" s="123" t="s">
        <v>1496</v>
      </c>
      <c r="C74" s="123" t="str">
        <f t="shared" si="1"/>
        <v>Finition RAL 6018 Vert jaune B4</v>
      </c>
      <c r="D74" s="153"/>
      <c r="E74" s="123"/>
      <c r="F74" s="140"/>
      <c r="G74" s="138"/>
    </row>
    <row r="75" spans="1:7" ht="19" x14ac:dyDescent="0.25">
      <c r="A75" s="132" t="s">
        <v>1016</v>
      </c>
      <c r="B75" s="123" t="s">
        <v>1497</v>
      </c>
      <c r="C75" s="123" t="str">
        <f t="shared" si="1"/>
        <v>Finition RAL 6019 Vert pastel B4</v>
      </c>
      <c r="D75" s="153"/>
      <c r="E75" s="123"/>
      <c r="F75" s="140"/>
      <c r="G75" s="138"/>
    </row>
    <row r="76" spans="1:7" ht="19" x14ac:dyDescent="0.25">
      <c r="A76" s="132" t="s">
        <v>1016</v>
      </c>
      <c r="B76" s="123" t="s">
        <v>1498</v>
      </c>
      <c r="C76" s="123" t="str">
        <f t="shared" si="1"/>
        <v>Finition RAL 6021 Vert pâle B4</v>
      </c>
      <c r="D76" s="153"/>
      <c r="E76" s="123"/>
      <c r="F76" s="140"/>
      <c r="G76" s="138"/>
    </row>
    <row r="77" spans="1:7" ht="19" x14ac:dyDescent="0.25">
      <c r="A77" s="132" t="s">
        <v>1016</v>
      </c>
      <c r="B77" s="123" t="s">
        <v>1499</v>
      </c>
      <c r="C77" s="123" t="str">
        <f t="shared" si="1"/>
        <v>Finition RAL 6024 Vert trafic B4</v>
      </c>
      <c r="D77" s="153"/>
      <c r="E77" s="123"/>
      <c r="F77" s="140"/>
      <c r="G77" s="138"/>
    </row>
    <row r="78" spans="1:7" ht="19" x14ac:dyDescent="0.25">
      <c r="A78" s="132" t="s">
        <v>1016</v>
      </c>
      <c r="B78" s="123" t="s">
        <v>1500</v>
      </c>
      <c r="C78" s="123" t="str">
        <f t="shared" si="1"/>
        <v>Finition RAL 6029 Vert menthe B4</v>
      </c>
      <c r="D78" s="153"/>
      <c r="E78" s="123"/>
      <c r="F78" s="140"/>
      <c r="G78" s="138"/>
    </row>
    <row r="79" spans="1:7" ht="19" x14ac:dyDescent="0.25">
      <c r="A79" s="132" t="s">
        <v>1016</v>
      </c>
      <c r="B79" s="123" t="s">
        <v>1501</v>
      </c>
      <c r="C79" s="123" t="str">
        <f t="shared" si="1"/>
        <v>Finition RAL 7000 Gris écureuil B4</v>
      </c>
      <c r="D79" s="153"/>
      <c r="E79" s="123"/>
      <c r="F79" s="140"/>
      <c r="G79" s="138"/>
    </row>
    <row r="80" spans="1:7" ht="19" x14ac:dyDescent="0.25">
      <c r="A80" s="132" t="s">
        <v>1016</v>
      </c>
      <c r="B80" s="123" t="s">
        <v>1502</v>
      </c>
      <c r="C80" s="123" t="str">
        <f t="shared" si="1"/>
        <v>Finition RAL 7001 Gris argent B4</v>
      </c>
      <c r="D80" s="153"/>
      <c r="E80" s="123"/>
      <c r="F80" s="140"/>
      <c r="G80" s="138"/>
    </row>
    <row r="81" spans="1:7" ht="19" x14ac:dyDescent="0.25">
      <c r="A81" s="132" t="s">
        <v>1016</v>
      </c>
      <c r="B81" s="123" t="s">
        <v>1503</v>
      </c>
      <c r="C81" s="123" t="str">
        <f t="shared" si="1"/>
        <v>Finition RAL 7002 Gris olive B4</v>
      </c>
      <c r="D81" s="153"/>
      <c r="E81" s="123"/>
      <c r="F81" s="140"/>
      <c r="G81" s="138"/>
    </row>
    <row r="82" spans="1:7" ht="19" x14ac:dyDescent="0.25">
      <c r="A82" s="132" t="s">
        <v>1016</v>
      </c>
      <c r="B82" s="123" t="s">
        <v>1513</v>
      </c>
      <c r="C82" s="123" t="str">
        <f t="shared" ref="C82:C128" si="2">"Finition RAL "&amp;B82</f>
        <v>Finition RAL 7003 Gris mousse B4</v>
      </c>
      <c r="D82" s="153"/>
      <c r="E82" s="123"/>
      <c r="F82" s="140"/>
      <c r="G82" s="138"/>
    </row>
    <row r="83" spans="1:7" ht="19" x14ac:dyDescent="0.25">
      <c r="A83" s="132" t="s">
        <v>1016</v>
      </c>
      <c r="B83" s="123" t="s">
        <v>1514</v>
      </c>
      <c r="C83" s="123" t="str">
        <f t="shared" si="2"/>
        <v>Finition RAL 7005 Gris souris B4</v>
      </c>
      <c r="D83" s="153"/>
      <c r="E83" s="123"/>
      <c r="F83" s="140"/>
      <c r="G83" s="138"/>
    </row>
    <row r="84" spans="1:7" ht="19" x14ac:dyDescent="0.25">
      <c r="A84" s="132" t="s">
        <v>1016</v>
      </c>
      <c r="B84" s="123" t="s">
        <v>1515</v>
      </c>
      <c r="C84" s="123" t="str">
        <f t="shared" si="2"/>
        <v>Finition RAL 7006 Gris beige B4</v>
      </c>
      <c r="D84" s="153"/>
      <c r="E84" s="123"/>
      <c r="F84" s="140"/>
      <c r="G84" s="138"/>
    </row>
    <row r="85" spans="1:7" ht="19" x14ac:dyDescent="0.25">
      <c r="A85" s="132" t="s">
        <v>1016</v>
      </c>
      <c r="B85" s="123" t="s">
        <v>1516</v>
      </c>
      <c r="C85" s="123" t="str">
        <f t="shared" si="2"/>
        <v>Finition RAL 7008 Gris kaki B4</v>
      </c>
      <c r="D85" s="153"/>
      <c r="E85" s="123"/>
      <c r="F85" s="140"/>
      <c r="G85" s="138"/>
    </row>
    <row r="86" spans="1:7" ht="19" x14ac:dyDescent="0.25">
      <c r="A86" s="132" t="s">
        <v>1016</v>
      </c>
      <c r="B86" s="123" t="s">
        <v>1517</v>
      </c>
      <c r="C86" s="123" t="str">
        <f t="shared" si="2"/>
        <v>Finition RAL 7009 Gris vert B4</v>
      </c>
      <c r="D86" s="153"/>
      <c r="E86" s="123"/>
      <c r="F86" s="140"/>
      <c r="G86" s="138"/>
    </row>
    <row r="87" spans="1:7" ht="19" x14ac:dyDescent="0.25">
      <c r="A87" s="132" t="s">
        <v>1016</v>
      </c>
      <c r="B87" s="123" t="s">
        <v>1518</v>
      </c>
      <c r="C87" s="123" t="str">
        <f t="shared" si="2"/>
        <v>Finition RAL 7010 Gris bâche B4</v>
      </c>
      <c r="D87" s="153"/>
      <c r="E87" s="123"/>
      <c r="F87" s="140"/>
      <c r="G87" s="138"/>
    </row>
    <row r="88" spans="1:7" ht="19" x14ac:dyDescent="0.25">
      <c r="A88" s="132" t="s">
        <v>1016</v>
      </c>
      <c r="B88" s="123" t="s">
        <v>1519</v>
      </c>
      <c r="C88" s="123" t="str">
        <f t="shared" si="2"/>
        <v>Finition RAL 7011 Gris fer B4</v>
      </c>
      <c r="D88" s="153"/>
      <c r="E88" s="123"/>
      <c r="F88" s="140"/>
      <c r="G88" s="138"/>
    </row>
    <row r="89" spans="1:7" ht="19" x14ac:dyDescent="0.25">
      <c r="A89" s="132" t="s">
        <v>1016</v>
      </c>
      <c r="B89" s="123" t="s">
        <v>1520</v>
      </c>
      <c r="C89" s="123" t="str">
        <f t="shared" si="2"/>
        <v>Finition RAL 7012 Gris basalte B4</v>
      </c>
      <c r="D89" s="153"/>
      <c r="E89" s="123"/>
      <c r="F89" s="140"/>
      <c r="G89" s="138"/>
    </row>
    <row r="90" spans="1:7" ht="19" x14ac:dyDescent="0.25">
      <c r="A90" s="132" t="s">
        <v>1016</v>
      </c>
      <c r="B90" s="123" t="s">
        <v>1521</v>
      </c>
      <c r="C90" s="123" t="str">
        <f t="shared" si="2"/>
        <v>Finition RAL 7013 Gris brun B4</v>
      </c>
      <c r="D90" s="153"/>
      <c r="E90" s="123"/>
      <c r="F90" s="140"/>
      <c r="G90" s="138"/>
    </row>
    <row r="91" spans="1:7" ht="19" x14ac:dyDescent="0.25">
      <c r="A91" s="132" t="s">
        <v>1016</v>
      </c>
      <c r="B91" s="123" t="s">
        <v>1522</v>
      </c>
      <c r="C91" s="123" t="str">
        <f t="shared" si="2"/>
        <v>Finition RAL 7015 Gris ardoise B4</v>
      </c>
      <c r="D91" s="153"/>
      <c r="E91" s="123"/>
      <c r="F91" s="140"/>
      <c r="G91" s="138"/>
    </row>
    <row r="92" spans="1:7" ht="19" x14ac:dyDescent="0.25">
      <c r="A92" s="132" t="s">
        <v>1016</v>
      </c>
      <c r="B92" s="123" t="s">
        <v>1454</v>
      </c>
      <c r="C92" s="123" t="str">
        <f t="shared" si="2"/>
        <v>Finition RAL 7020 Gris acier B4</v>
      </c>
      <c r="D92" s="153"/>
      <c r="E92" s="123"/>
      <c r="F92" s="140"/>
      <c r="G92" s="138"/>
    </row>
    <row r="93" spans="1:7" ht="19" x14ac:dyDescent="0.25">
      <c r="A93" s="132" t="s">
        <v>1016</v>
      </c>
      <c r="B93" s="123" t="s">
        <v>1523</v>
      </c>
      <c r="C93" s="123" t="str">
        <f t="shared" si="2"/>
        <v>Finition RAL 7021 Gris noir B4</v>
      </c>
      <c r="D93" s="153"/>
      <c r="E93" s="123"/>
      <c r="F93" s="140"/>
      <c r="G93" s="138"/>
    </row>
    <row r="94" spans="1:7" ht="19" x14ac:dyDescent="0.25">
      <c r="A94" s="132" t="s">
        <v>1016</v>
      </c>
      <c r="B94" s="123" t="s">
        <v>1524</v>
      </c>
      <c r="C94" s="123" t="str">
        <f t="shared" si="2"/>
        <v>Finition RAL 7022 Gris ombre B4</v>
      </c>
      <c r="D94" s="153"/>
      <c r="E94" s="123"/>
      <c r="F94" s="140"/>
      <c r="G94" s="138"/>
    </row>
    <row r="95" spans="1:7" ht="19" x14ac:dyDescent="0.25">
      <c r="A95" s="132" t="s">
        <v>1016</v>
      </c>
      <c r="B95" s="123" t="s">
        <v>1525</v>
      </c>
      <c r="C95" s="123" t="str">
        <f t="shared" si="2"/>
        <v>Finition RAL 7023 Gris béton B4</v>
      </c>
      <c r="D95" s="153"/>
      <c r="E95" s="123"/>
      <c r="F95" s="140"/>
      <c r="G95" s="138"/>
    </row>
    <row r="96" spans="1:7" ht="19" x14ac:dyDescent="0.25">
      <c r="A96" s="132" t="s">
        <v>1016</v>
      </c>
      <c r="B96" s="123" t="s">
        <v>1455</v>
      </c>
      <c r="C96" s="123" t="str">
        <f t="shared" si="2"/>
        <v>Finition RAL 7030 Gris pierre B4</v>
      </c>
      <c r="D96" s="153"/>
      <c r="E96" s="123"/>
      <c r="F96" s="140"/>
      <c r="G96" s="138"/>
    </row>
    <row r="97" spans="1:7" ht="19" x14ac:dyDescent="0.25">
      <c r="A97" s="132" t="s">
        <v>1016</v>
      </c>
      <c r="B97" s="123" t="s">
        <v>1456</v>
      </c>
      <c r="C97" s="123" t="str">
        <f t="shared" si="2"/>
        <v>Finition RAL 7031 Gris bleu B4</v>
      </c>
      <c r="D97" s="153"/>
      <c r="E97" s="123"/>
      <c r="F97" s="140"/>
      <c r="G97" s="138"/>
    </row>
    <row r="98" spans="1:7" ht="19" x14ac:dyDescent="0.25">
      <c r="A98" s="132" t="s">
        <v>1016</v>
      </c>
      <c r="B98" s="123" t="s">
        <v>1457</v>
      </c>
      <c r="C98" s="123" t="str">
        <f t="shared" si="2"/>
        <v>Finition RAL 7032 Gris caillou B4</v>
      </c>
      <c r="D98" s="153"/>
      <c r="E98" s="123"/>
      <c r="F98" s="140"/>
      <c r="G98" s="138"/>
    </row>
    <row r="99" spans="1:7" ht="19" x14ac:dyDescent="0.25">
      <c r="A99" s="132" t="s">
        <v>1016</v>
      </c>
      <c r="B99" s="123" t="s">
        <v>1458</v>
      </c>
      <c r="C99" s="123" t="str">
        <f t="shared" si="2"/>
        <v>Finition RAL 7033 Gris ciment B4</v>
      </c>
      <c r="D99" s="153"/>
      <c r="E99" s="123"/>
      <c r="F99" s="140"/>
      <c r="G99" s="138"/>
    </row>
    <row r="100" spans="1:7" ht="19" x14ac:dyDescent="0.25">
      <c r="A100" s="132" t="s">
        <v>1016</v>
      </c>
      <c r="B100" s="123" t="s">
        <v>1459</v>
      </c>
      <c r="C100" s="123" t="str">
        <f t="shared" si="2"/>
        <v>Finition RAL 7034 Gris jaune B4</v>
      </c>
      <c r="D100" s="153"/>
      <c r="E100" s="123"/>
      <c r="F100" s="140"/>
      <c r="G100" s="138"/>
    </row>
    <row r="101" spans="1:7" ht="19" x14ac:dyDescent="0.25">
      <c r="A101" s="132" t="s">
        <v>1016</v>
      </c>
      <c r="B101" s="123" t="s">
        <v>1460</v>
      </c>
      <c r="C101" s="123" t="str">
        <f t="shared" si="2"/>
        <v>Finition RAL 7036 Gris platine B4</v>
      </c>
      <c r="D101" s="153"/>
      <c r="E101" s="123"/>
      <c r="F101" s="140"/>
      <c r="G101" s="138"/>
    </row>
    <row r="102" spans="1:7" ht="19" x14ac:dyDescent="0.25">
      <c r="A102" s="132" t="s">
        <v>1016</v>
      </c>
      <c r="B102" s="123" t="s">
        <v>1461</v>
      </c>
      <c r="C102" s="123" t="str">
        <f t="shared" si="2"/>
        <v>Finition RAL 7039 Gris quartz B4</v>
      </c>
      <c r="D102" s="153"/>
      <c r="E102" s="123"/>
      <c r="F102" s="140"/>
      <c r="G102" s="138"/>
    </row>
    <row r="103" spans="1:7" ht="19" x14ac:dyDescent="0.25">
      <c r="A103" s="132" t="s">
        <v>1016</v>
      </c>
      <c r="B103" s="123" t="s">
        <v>1462</v>
      </c>
      <c r="C103" s="123" t="str">
        <f t="shared" si="2"/>
        <v>Finition RAL 7042 Gris trafic A B4</v>
      </c>
      <c r="D103" s="153"/>
      <c r="E103" s="123"/>
      <c r="F103" s="140"/>
      <c r="G103" s="138"/>
    </row>
    <row r="104" spans="1:7" ht="19" x14ac:dyDescent="0.25">
      <c r="A104" s="132" t="s">
        <v>1016</v>
      </c>
      <c r="B104" s="123" t="s">
        <v>1463</v>
      </c>
      <c r="C104" s="123" t="str">
        <f t="shared" si="2"/>
        <v>Finition RAL 7043 Gris trafic B B4</v>
      </c>
      <c r="D104" s="153"/>
      <c r="E104" s="123"/>
      <c r="F104" s="140"/>
      <c r="G104" s="138"/>
    </row>
    <row r="105" spans="1:7" ht="19" x14ac:dyDescent="0.25">
      <c r="A105" s="132" t="s">
        <v>1016</v>
      </c>
      <c r="B105" s="123" t="s">
        <v>1464</v>
      </c>
      <c r="C105" s="123" t="str">
        <f t="shared" si="2"/>
        <v>Finition RAL 7044 Gris soie B4</v>
      </c>
      <c r="D105" s="153"/>
      <c r="E105" s="123"/>
      <c r="F105" s="140"/>
      <c r="G105" s="138"/>
    </row>
    <row r="106" spans="1:7" ht="19" x14ac:dyDescent="0.25">
      <c r="A106" s="132" t="s">
        <v>1016</v>
      </c>
      <c r="B106" s="123" t="s">
        <v>1465</v>
      </c>
      <c r="C106" s="123" t="str">
        <f t="shared" si="2"/>
        <v>Finition RAL 7045 Gris télécommunication 1 B4</v>
      </c>
      <c r="D106" s="153"/>
      <c r="E106" s="123"/>
      <c r="F106" s="140"/>
      <c r="G106" s="138"/>
    </row>
    <row r="107" spans="1:7" ht="19" x14ac:dyDescent="0.25">
      <c r="A107" s="132" t="s">
        <v>1016</v>
      </c>
      <c r="B107" s="123" t="s">
        <v>1466</v>
      </c>
      <c r="C107" s="123" t="str">
        <f t="shared" si="2"/>
        <v>Finition RAL 7046 Gris télécommunication 2 B4</v>
      </c>
      <c r="D107" s="153"/>
      <c r="E107" s="123"/>
      <c r="F107" s="140"/>
      <c r="G107" s="138"/>
    </row>
    <row r="108" spans="1:7" ht="19" x14ac:dyDescent="0.25">
      <c r="A108" s="132" t="s">
        <v>1016</v>
      </c>
      <c r="B108" s="123" t="s">
        <v>1479</v>
      </c>
      <c r="C108" s="123" t="str">
        <f t="shared" si="2"/>
        <v>Finition RAL 8000 Brun verdâtre B4</v>
      </c>
      <c r="D108" s="153"/>
      <c r="E108" s="123"/>
      <c r="F108" s="140"/>
      <c r="G108" s="138"/>
    </row>
    <row r="109" spans="1:7" ht="19" x14ac:dyDescent="0.25">
      <c r="A109" s="132" t="s">
        <v>1016</v>
      </c>
      <c r="B109" s="123" t="s">
        <v>1480</v>
      </c>
      <c r="C109" s="123" t="str">
        <f t="shared" si="2"/>
        <v>Finition RAL 8001 Brun ocre B4</v>
      </c>
      <c r="D109" s="153"/>
      <c r="E109" s="123"/>
      <c r="F109" s="140"/>
      <c r="G109" s="138"/>
    </row>
    <row r="110" spans="1:7" ht="19" x14ac:dyDescent="0.25">
      <c r="A110" s="132" t="s">
        <v>1016</v>
      </c>
      <c r="B110" s="123" t="s">
        <v>1481</v>
      </c>
      <c r="C110" s="123" t="str">
        <f t="shared" si="2"/>
        <v>Finition RAL 8002 Brun signalisation B4</v>
      </c>
      <c r="D110" s="153"/>
      <c r="E110" s="123"/>
      <c r="F110" s="140"/>
      <c r="G110" s="138"/>
    </row>
    <row r="111" spans="1:7" ht="19" x14ac:dyDescent="0.25">
      <c r="A111" s="132" t="s">
        <v>1016</v>
      </c>
      <c r="B111" s="123" t="s">
        <v>1482</v>
      </c>
      <c r="C111" s="123" t="str">
        <f t="shared" si="2"/>
        <v>Finition RAL 8003 Brun argile B4</v>
      </c>
      <c r="D111" s="153"/>
      <c r="E111" s="123"/>
      <c r="F111" s="140"/>
      <c r="G111" s="138"/>
    </row>
    <row r="112" spans="1:7" ht="19" x14ac:dyDescent="0.25">
      <c r="A112" s="132" t="s">
        <v>1016</v>
      </c>
      <c r="B112" s="123" t="s">
        <v>1483</v>
      </c>
      <c r="C112" s="123" t="str">
        <f t="shared" si="2"/>
        <v>Finition RAL 8004 Brun cuivré B4</v>
      </c>
      <c r="D112" s="153"/>
      <c r="E112" s="123"/>
      <c r="F112" s="140"/>
      <c r="G112" s="138"/>
    </row>
    <row r="113" spans="1:7" ht="19" x14ac:dyDescent="0.25">
      <c r="A113" s="132" t="s">
        <v>1016</v>
      </c>
      <c r="B113" s="123" t="s">
        <v>1484</v>
      </c>
      <c r="C113" s="123" t="str">
        <f t="shared" si="2"/>
        <v>Finition RAL 8007 Brun fauve B4</v>
      </c>
      <c r="D113" s="153"/>
      <c r="E113" s="123"/>
      <c r="F113" s="140"/>
      <c r="G113" s="138"/>
    </row>
    <row r="114" spans="1:7" ht="19" x14ac:dyDescent="0.25">
      <c r="A114" s="132" t="s">
        <v>1016</v>
      </c>
      <c r="B114" s="123" t="s">
        <v>1485</v>
      </c>
      <c r="C114" s="123" t="str">
        <f t="shared" si="2"/>
        <v>Finition RAL 8008 Brun olive B4</v>
      </c>
      <c r="D114" s="153"/>
      <c r="E114" s="123"/>
      <c r="F114" s="140"/>
      <c r="G114" s="138"/>
    </row>
    <row r="115" spans="1:7" ht="19" x14ac:dyDescent="0.25">
      <c r="A115" s="132" t="s">
        <v>1016</v>
      </c>
      <c r="B115" s="123" t="s">
        <v>1486</v>
      </c>
      <c r="C115" s="123" t="str">
        <f t="shared" si="2"/>
        <v>Finition RAL 8011 Brun noisette B4</v>
      </c>
      <c r="D115" s="153"/>
      <c r="E115" s="123"/>
      <c r="F115" s="140"/>
      <c r="G115" s="138"/>
    </row>
    <row r="116" spans="1:7" ht="19" x14ac:dyDescent="0.25">
      <c r="A116" s="132" t="s">
        <v>1016</v>
      </c>
      <c r="B116" s="123" t="s">
        <v>1487</v>
      </c>
      <c r="C116" s="123" t="str">
        <f t="shared" si="2"/>
        <v>Finition RAL 8012 Brun rouge B4</v>
      </c>
      <c r="D116" s="153"/>
      <c r="E116" s="123"/>
      <c r="F116" s="140"/>
      <c r="G116" s="138"/>
    </row>
    <row r="117" spans="1:7" ht="19" x14ac:dyDescent="0.25">
      <c r="A117" s="132" t="s">
        <v>1016</v>
      </c>
      <c r="B117" s="123" t="s">
        <v>1488</v>
      </c>
      <c r="C117" s="123" t="str">
        <f t="shared" si="2"/>
        <v>Finition RAL 8014 Brun sépia B4</v>
      </c>
      <c r="D117" s="153"/>
      <c r="E117" s="123"/>
      <c r="F117" s="140"/>
      <c r="G117" s="138"/>
    </row>
    <row r="118" spans="1:7" ht="19" x14ac:dyDescent="0.25">
      <c r="A118" s="132" t="s">
        <v>1016</v>
      </c>
      <c r="B118" s="123" t="s">
        <v>1489</v>
      </c>
      <c r="C118" s="123" t="str">
        <f t="shared" si="2"/>
        <v>Finition RAL 8015 Brun châtaigne B4</v>
      </c>
      <c r="D118" s="153"/>
      <c r="E118" s="123"/>
      <c r="F118" s="140"/>
      <c r="G118" s="138"/>
    </row>
    <row r="119" spans="1:7" ht="19" x14ac:dyDescent="0.25">
      <c r="A119" s="132" t="s">
        <v>1016</v>
      </c>
      <c r="B119" s="123" t="s">
        <v>1504</v>
      </c>
      <c r="C119" s="123" t="str">
        <f t="shared" si="2"/>
        <v>Finition RAL 8016 Brun acajou B4</v>
      </c>
      <c r="D119" s="153"/>
      <c r="E119" s="123"/>
      <c r="F119" s="140"/>
      <c r="G119" s="138"/>
    </row>
    <row r="120" spans="1:7" ht="19" x14ac:dyDescent="0.25">
      <c r="A120" s="132" t="s">
        <v>1016</v>
      </c>
      <c r="B120" s="123" t="s">
        <v>1505</v>
      </c>
      <c r="C120" s="123" t="str">
        <f t="shared" si="2"/>
        <v>Finition RAL 8019 Brun gris B4</v>
      </c>
      <c r="D120" s="153"/>
      <c r="E120" s="123"/>
      <c r="F120" s="140"/>
      <c r="G120" s="138"/>
    </row>
    <row r="121" spans="1:7" ht="19" x14ac:dyDescent="0.25">
      <c r="A121" s="132" t="s">
        <v>1016</v>
      </c>
      <c r="B121" s="123" t="s">
        <v>1506</v>
      </c>
      <c r="C121" s="123" t="str">
        <f t="shared" si="2"/>
        <v>Finition RAL 8022 Brun noir B4</v>
      </c>
      <c r="D121" s="153"/>
      <c r="E121" s="123"/>
      <c r="F121" s="140"/>
      <c r="G121" s="138"/>
    </row>
    <row r="122" spans="1:7" ht="19" x14ac:dyDescent="0.25">
      <c r="A122" s="132" t="s">
        <v>1016</v>
      </c>
      <c r="B122" s="123" t="s">
        <v>1507</v>
      </c>
      <c r="C122" s="123" t="str">
        <f t="shared" si="2"/>
        <v>Finition RAL 8023 Brun orangé B4</v>
      </c>
      <c r="D122" s="153"/>
      <c r="E122" s="123"/>
      <c r="F122" s="140"/>
      <c r="G122" s="138"/>
    </row>
    <row r="123" spans="1:7" ht="19" x14ac:dyDescent="0.25">
      <c r="A123" s="132" t="s">
        <v>1016</v>
      </c>
      <c r="B123" s="123" t="s">
        <v>1508</v>
      </c>
      <c r="C123" s="123" t="str">
        <f t="shared" si="2"/>
        <v>Finition RAL 8024 Brun beige B4</v>
      </c>
      <c r="D123" s="153"/>
      <c r="E123" s="123"/>
      <c r="F123" s="140"/>
      <c r="G123" s="138"/>
    </row>
    <row r="124" spans="1:7" ht="19" x14ac:dyDescent="0.25">
      <c r="A124" s="132" t="s">
        <v>1016</v>
      </c>
      <c r="B124" s="123" t="s">
        <v>1509</v>
      </c>
      <c r="C124" s="123" t="str">
        <f t="shared" si="2"/>
        <v>Finition RAL 8025 Brun pâle B4</v>
      </c>
      <c r="D124" s="153"/>
      <c r="E124" s="123"/>
      <c r="F124" s="140"/>
      <c r="G124" s="138"/>
    </row>
    <row r="125" spans="1:7" ht="19" x14ac:dyDescent="0.25">
      <c r="A125" s="132" t="s">
        <v>1016</v>
      </c>
      <c r="B125" s="123" t="s">
        <v>1510</v>
      </c>
      <c r="C125" s="123" t="str">
        <f t="shared" si="2"/>
        <v>Finition RAL 8028 Brun terre B4</v>
      </c>
      <c r="D125" s="153"/>
      <c r="E125" s="123"/>
      <c r="F125" s="140"/>
      <c r="G125" s="138"/>
    </row>
    <row r="126" spans="1:7" ht="19" x14ac:dyDescent="0.25">
      <c r="A126" s="132" t="s">
        <v>1016</v>
      </c>
      <c r="B126" s="123" t="s">
        <v>1511</v>
      </c>
      <c r="C126" s="123" t="str">
        <f t="shared" si="2"/>
        <v>Finition RAL 9004 Noir signalisation B4</v>
      </c>
      <c r="D126" s="153"/>
      <c r="E126" s="123"/>
      <c r="F126" s="140"/>
      <c r="G126" s="138"/>
    </row>
    <row r="127" spans="1:7" ht="19" x14ac:dyDescent="0.25">
      <c r="A127" s="132" t="s">
        <v>1016</v>
      </c>
      <c r="B127" s="123" t="s">
        <v>1512</v>
      </c>
      <c r="C127" s="123" t="str">
        <f t="shared" si="2"/>
        <v>Finition RAL 9007 Aluminium gris B4</v>
      </c>
      <c r="D127" s="153"/>
      <c r="E127" s="123"/>
      <c r="F127" s="140"/>
      <c r="G127" s="138"/>
    </row>
    <row r="128" spans="1:7" ht="19" x14ac:dyDescent="0.25">
      <c r="A128" s="132" t="s">
        <v>1016</v>
      </c>
      <c r="B128" s="123" t="s">
        <v>1526</v>
      </c>
      <c r="C128" s="123" t="str">
        <f t="shared" si="2"/>
        <v>Finition RAL 9017 Noir trafic B4</v>
      </c>
      <c r="D128" s="153"/>
      <c r="E128" s="123"/>
      <c r="F128" s="140"/>
      <c r="G128" s="138"/>
    </row>
    <row r="129" spans="1:7" ht="19" x14ac:dyDescent="0.25">
      <c r="A129" s="132" t="s">
        <v>1017</v>
      </c>
      <c r="B129" s="123" t="s">
        <v>1362</v>
      </c>
      <c r="C129" s="132" t="s">
        <v>1376</v>
      </c>
      <c r="D129" s="153"/>
      <c r="E129" s="123"/>
      <c r="F129" s="140"/>
      <c r="G129" s="138"/>
    </row>
    <row r="130" spans="1:7" ht="19" x14ac:dyDescent="0.25">
      <c r="A130" s="132" t="s">
        <v>1017</v>
      </c>
      <c r="B130" s="123" t="s">
        <v>1363</v>
      </c>
      <c r="C130" s="142" t="s">
        <v>1367</v>
      </c>
      <c r="D130" s="153"/>
      <c r="E130" s="123"/>
      <c r="F130" s="140"/>
      <c r="G130" s="138"/>
    </row>
    <row r="131" spans="1:7" s="152" customFormat="1" ht="19" x14ac:dyDescent="0.25">
      <c r="A131" s="140" t="s">
        <v>1020</v>
      </c>
      <c r="B131" s="154" t="s">
        <v>983</v>
      </c>
      <c r="C131" s="140" t="s">
        <v>1401</v>
      </c>
      <c r="D131" s="155"/>
      <c r="E131" s="154"/>
      <c r="F131" s="140"/>
      <c r="G131" s="156"/>
    </row>
    <row r="132" spans="1:7" s="152" customFormat="1" ht="19" x14ac:dyDescent="0.25">
      <c r="A132" s="140" t="s">
        <v>1020</v>
      </c>
      <c r="B132" s="154" t="s">
        <v>1179</v>
      </c>
      <c r="C132" s="140" t="s">
        <v>1402</v>
      </c>
      <c r="D132" s="155"/>
      <c r="E132" s="154"/>
      <c r="F132" s="140"/>
      <c r="G132" s="156"/>
    </row>
    <row r="133" spans="1:7" ht="19" x14ac:dyDescent="0.25">
      <c r="A133" s="132" t="s">
        <v>1013</v>
      </c>
      <c r="B133" s="123" t="s">
        <v>970</v>
      </c>
      <c r="C133" s="132" t="s">
        <v>1201</v>
      </c>
      <c r="D133" s="153"/>
      <c r="E133" s="123"/>
      <c r="F133" s="140"/>
      <c r="G133" s="138"/>
    </row>
    <row r="134" spans="1:7" ht="19" x14ac:dyDescent="0.25">
      <c r="A134" s="132" t="s">
        <v>1013</v>
      </c>
      <c r="B134" s="123" t="s">
        <v>974</v>
      </c>
      <c r="C134" s="132" t="s">
        <v>1201</v>
      </c>
      <c r="D134" s="153"/>
      <c r="E134" s="123"/>
      <c r="F134" s="140"/>
      <c r="G134" s="138"/>
    </row>
    <row r="135" spans="1:7" ht="19" x14ac:dyDescent="0.25">
      <c r="A135" s="132" t="s">
        <v>1013</v>
      </c>
      <c r="B135" s="123" t="s">
        <v>975</v>
      </c>
      <c r="C135" s="132" t="s">
        <v>1201</v>
      </c>
      <c r="D135" s="153"/>
      <c r="E135" s="123"/>
      <c r="F135" s="140"/>
      <c r="G135" s="138"/>
    </row>
    <row r="136" spans="1:7" ht="19" x14ac:dyDescent="0.25">
      <c r="A136" s="132" t="s">
        <v>1021</v>
      </c>
      <c r="B136" s="123" t="s">
        <v>1592</v>
      </c>
      <c r="C136" s="132" t="s">
        <v>1393</v>
      </c>
      <c r="D136" s="153"/>
      <c r="E136" s="123"/>
      <c r="F136" s="140"/>
      <c r="G136" s="138"/>
    </row>
    <row r="137" spans="1:7" ht="68" x14ac:dyDescent="0.25">
      <c r="A137" s="132" t="s">
        <v>1021</v>
      </c>
      <c r="B137" s="123" t="s">
        <v>1572</v>
      </c>
      <c r="C137" s="132" t="s">
        <v>1572</v>
      </c>
      <c r="D137" s="153"/>
      <c r="E137" s="123"/>
      <c r="F137" s="140"/>
      <c r="G137" s="138"/>
    </row>
    <row r="138" spans="1:7" ht="51" x14ac:dyDescent="0.25">
      <c r="A138" s="132" t="s">
        <v>1021</v>
      </c>
      <c r="B138" s="123" t="s">
        <v>1573</v>
      </c>
      <c r="C138" s="143" t="s">
        <v>1573</v>
      </c>
      <c r="D138" s="153"/>
      <c r="E138" s="123"/>
      <c r="F138" s="140"/>
      <c r="G138" s="138"/>
    </row>
    <row r="139" spans="1:7" ht="100" x14ac:dyDescent="0.25">
      <c r="A139" s="132" t="s">
        <v>1021</v>
      </c>
      <c r="B139" s="123" t="s">
        <v>1337</v>
      </c>
      <c r="C139" s="144" t="s">
        <v>1396</v>
      </c>
      <c r="D139" s="153"/>
      <c r="E139" s="123"/>
      <c r="F139" s="140"/>
      <c r="G139" s="138"/>
    </row>
    <row r="140" spans="1:7" ht="100" x14ac:dyDescent="0.25">
      <c r="A140" s="132" t="s">
        <v>1021</v>
      </c>
      <c r="B140" s="123" t="s">
        <v>1338</v>
      </c>
      <c r="C140" s="144" t="s">
        <v>1397</v>
      </c>
      <c r="D140" s="153"/>
      <c r="E140" s="123"/>
      <c r="F140" s="140"/>
      <c r="G140" s="138"/>
    </row>
    <row r="141" spans="1:7" ht="51" x14ac:dyDescent="0.25">
      <c r="A141" s="132" t="s">
        <v>1021</v>
      </c>
      <c r="B141" s="123" t="s">
        <v>1404</v>
      </c>
      <c r="C141" s="124" t="s">
        <v>1394</v>
      </c>
      <c r="D141" s="153"/>
      <c r="E141" s="123"/>
      <c r="F141" s="140"/>
      <c r="G141" s="138"/>
    </row>
    <row r="142" spans="1:7" ht="34" x14ac:dyDescent="0.25">
      <c r="A142" s="132" t="s">
        <v>1021</v>
      </c>
      <c r="B142" s="123" t="s">
        <v>1403</v>
      </c>
      <c r="C142" s="124" t="s">
        <v>1361</v>
      </c>
      <c r="D142" s="153"/>
      <c r="E142" s="123"/>
      <c r="F142" s="140"/>
      <c r="G142" s="138"/>
    </row>
    <row r="143" spans="1:7" ht="85" x14ac:dyDescent="0.25">
      <c r="A143" s="132" t="s">
        <v>1021</v>
      </c>
      <c r="B143" s="123" t="s">
        <v>1574</v>
      </c>
      <c r="C143" s="124" t="s">
        <v>1600</v>
      </c>
      <c r="D143" s="153"/>
      <c r="E143" s="123"/>
      <c r="F143" s="140"/>
      <c r="G143" s="138"/>
    </row>
    <row r="144" spans="1:7" ht="85" x14ac:dyDescent="0.25">
      <c r="A144" s="132" t="s">
        <v>1021</v>
      </c>
      <c r="B144" s="123" t="s">
        <v>1575</v>
      </c>
      <c r="C144" s="124" t="s">
        <v>1600</v>
      </c>
      <c r="D144" s="153"/>
      <c r="E144" s="123"/>
      <c r="F144" s="140"/>
      <c r="G144" s="138"/>
    </row>
    <row r="145" spans="1:7" ht="85" x14ac:dyDescent="0.25">
      <c r="A145" s="132" t="s">
        <v>1021</v>
      </c>
      <c r="B145" s="123" t="s">
        <v>1576</v>
      </c>
      <c r="C145" s="124" t="s">
        <v>1601</v>
      </c>
      <c r="D145" s="153"/>
      <c r="E145" s="123"/>
      <c r="F145" s="140"/>
      <c r="G145" s="138"/>
    </row>
    <row r="146" spans="1:7" ht="85" x14ac:dyDescent="0.25">
      <c r="A146" s="132" t="s">
        <v>1021</v>
      </c>
      <c r="B146" s="123" t="s">
        <v>1577</v>
      </c>
      <c r="C146" s="124" t="s">
        <v>1601</v>
      </c>
      <c r="D146" s="153"/>
      <c r="E146" s="123"/>
      <c r="F146" s="140"/>
      <c r="G146" s="138"/>
    </row>
    <row r="147" spans="1:7" ht="34" x14ac:dyDescent="0.25">
      <c r="A147" s="132" t="s">
        <v>1021</v>
      </c>
      <c r="B147" s="123" t="s">
        <v>1340</v>
      </c>
      <c r="C147" s="124" t="s">
        <v>1335</v>
      </c>
      <c r="D147" s="153"/>
      <c r="E147" s="123"/>
      <c r="F147" s="140"/>
      <c r="G147" s="138"/>
    </row>
    <row r="148" spans="1:7" ht="19" x14ac:dyDescent="0.25">
      <c r="A148" s="132" t="s">
        <v>1021</v>
      </c>
      <c r="B148" s="123" t="s">
        <v>1356</v>
      </c>
      <c r="C148" s="132" t="s">
        <v>1355</v>
      </c>
      <c r="D148" s="153"/>
      <c r="E148" s="123"/>
      <c r="F148" s="140"/>
      <c r="G148" s="138"/>
    </row>
    <row r="149" spans="1:7" ht="60" x14ac:dyDescent="0.25">
      <c r="A149" s="132" t="s">
        <v>1186</v>
      </c>
      <c r="B149" s="81" t="s">
        <v>1608</v>
      </c>
      <c r="C149" s="145" t="s">
        <v>1616</v>
      </c>
      <c r="D149" s="153"/>
      <c r="E149" s="123"/>
      <c r="F149" s="140" t="s">
        <v>1661</v>
      </c>
      <c r="G149" s="138"/>
    </row>
    <row r="150" spans="1:7" ht="60" x14ac:dyDescent="0.25">
      <c r="A150" s="132" t="s">
        <v>1186</v>
      </c>
      <c r="B150" s="81" t="s">
        <v>1609</v>
      </c>
      <c r="C150" s="145" t="s">
        <v>1617</v>
      </c>
      <c r="D150" s="153"/>
      <c r="E150" s="123"/>
      <c r="F150" s="140" t="s">
        <v>1661</v>
      </c>
      <c r="G150" s="138"/>
    </row>
    <row r="151" spans="1:7" ht="76" x14ac:dyDescent="0.25">
      <c r="A151" s="132" t="s">
        <v>1186</v>
      </c>
      <c r="B151" s="94" t="s">
        <v>1610</v>
      </c>
      <c r="C151" s="146" t="s">
        <v>1618</v>
      </c>
      <c r="D151" s="153"/>
      <c r="E151" s="123"/>
      <c r="F151" s="140" t="s">
        <v>1661</v>
      </c>
      <c r="G151" s="138"/>
    </row>
    <row r="152" spans="1:7" ht="76" x14ac:dyDescent="0.25">
      <c r="A152" s="132" t="s">
        <v>1186</v>
      </c>
      <c r="B152" s="94" t="s">
        <v>1611</v>
      </c>
      <c r="C152" s="146" t="s">
        <v>1619</v>
      </c>
      <c r="D152" s="153"/>
      <c r="E152" s="123"/>
      <c r="F152" s="140" t="s">
        <v>1661</v>
      </c>
      <c r="G152" s="138"/>
    </row>
    <row r="153" spans="1:7" ht="60" x14ac:dyDescent="0.25">
      <c r="A153" s="132" t="s">
        <v>1186</v>
      </c>
      <c r="B153" s="81" t="s">
        <v>1614</v>
      </c>
      <c r="C153" s="145" t="s">
        <v>1620</v>
      </c>
      <c r="D153" s="153"/>
      <c r="E153" s="123"/>
      <c r="F153" s="140" t="s">
        <v>1661</v>
      </c>
      <c r="G153" s="138"/>
    </row>
    <row r="154" spans="1:7" ht="60" x14ac:dyDescent="0.25">
      <c r="A154" s="132" t="s">
        <v>1186</v>
      </c>
      <c r="B154" s="81" t="s">
        <v>1615</v>
      </c>
      <c r="C154" s="145" t="s">
        <v>1621</v>
      </c>
      <c r="D154" s="153"/>
      <c r="E154" s="123"/>
      <c r="F154" s="140" t="s">
        <v>1661</v>
      </c>
      <c r="G154" s="138"/>
    </row>
    <row r="155" spans="1:7" ht="76" x14ac:dyDescent="0.25">
      <c r="A155" s="132" t="s">
        <v>1186</v>
      </c>
      <c r="B155" s="94" t="s">
        <v>1612</v>
      </c>
      <c r="C155" s="146" t="s">
        <v>1622</v>
      </c>
      <c r="D155" s="153"/>
      <c r="E155" s="123"/>
      <c r="F155" s="140" t="s">
        <v>1661</v>
      </c>
      <c r="G155" s="138"/>
    </row>
    <row r="156" spans="1:7" ht="76" x14ac:dyDescent="0.25">
      <c r="A156" s="132" t="s">
        <v>1186</v>
      </c>
      <c r="B156" s="94" t="s">
        <v>1613</v>
      </c>
      <c r="C156" s="146" t="s">
        <v>1623</v>
      </c>
      <c r="D156" s="153"/>
      <c r="E156" s="123"/>
      <c r="F156" s="140" t="s">
        <v>1661</v>
      </c>
      <c r="G156" s="138"/>
    </row>
    <row r="157" spans="1:7" ht="40" x14ac:dyDescent="0.25">
      <c r="A157" s="132" t="s">
        <v>1186</v>
      </c>
      <c r="B157" s="123" t="s">
        <v>1371</v>
      </c>
      <c r="C157" s="141" t="s">
        <v>1368</v>
      </c>
      <c r="D157" s="153"/>
      <c r="E157" s="123"/>
      <c r="F157" s="140"/>
      <c r="G157" s="138"/>
    </row>
    <row r="158" spans="1:7" ht="60" x14ac:dyDescent="0.25">
      <c r="A158" s="132" t="s">
        <v>1186</v>
      </c>
      <c r="B158" s="123" t="s">
        <v>1373</v>
      </c>
      <c r="C158" s="125" t="s">
        <v>1374</v>
      </c>
      <c r="D158" s="153"/>
      <c r="E158" s="123"/>
      <c r="F158" s="140"/>
      <c r="G158" s="138"/>
    </row>
    <row r="159" spans="1:7" ht="40" x14ac:dyDescent="0.25">
      <c r="A159" s="132" t="s">
        <v>1186</v>
      </c>
      <c r="B159" s="123" t="s">
        <v>1369</v>
      </c>
      <c r="C159" s="141" t="s">
        <v>1370</v>
      </c>
      <c r="D159" s="153"/>
      <c r="E159" s="123"/>
      <c r="F159" s="140"/>
      <c r="G159" s="138"/>
    </row>
    <row r="160" spans="1:7" ht="60" x14ac:dyDescent="0.25">
      <c r="A160" s="132" t="s">
        <v>1186</v>
      </c>
      <c r="B160" s="123" t="s">
        <v>1372</v>
      </c>
      <c r="C160" s="125" t="s">
        <v>1375</v>
      </c>
      <c r="D160" s="153"/>
      <c r="E160" s="123"/>
      <c r="F160" s="140"/>
      <c r="G160" s="138"/>
    </row>
    <row r="161" spans="1:7" ht="85" x14ac:dyDescent="0.25">
      <c r="A161" s="132" t="s">
        <v>1186</v>
      </c>
      <c r="B161" s="123" t="s">
        <v>1406</v>
      </c>
      <c r="C161" s="123" t="s">
        <v>1408</v>
      </c>
      <c r="D161" s="153"/>
      <c r="E161" s="123"/>
      <c r="F161" s="140"/>
      <c r="G161" s="138"/>
    </row>
    <row r="162" spans="1:7" ht="85" x14ac:dyDescent="0.25">
      <c r="A162" s="132" t="s">
        <v>1186</v>
      </c>
      <c r="B162" s="123" t="s">
        <v>1407</v>
      </c>
      <c r="C162" s="123" t="s">
        <v>1409</v>
      </c>
      <c r="D162" s="153"/>
      <c r="E162" s="123"/>
      <c r="F162" s="140"/>
      <c r="G162" s="138"/>
    </row>
    <row r="163" spans="1:7" ht="38" x14ac:dyDescent="0.25">
      <c r="A163" s="132" t="s">
        <v>1022</v>
      </c>
      <c r="B163" s="123" t="s">
        <v>1354</v>
      </c>
      <c r="C163" s="147" t="s">
        <v>1194</v>
      </c>
      <c r="D163" s="153"/>
      <c r="E163" s="123"/>
      <c r="F163" s="140"/>
      <c r="G163" s="138"/>
    </row>
    <row r="164" spans="1:7" ht="40" x14ac:dyDescent="0.25">
      <c r="A164" s="132" t="s">
        <v>1022</v>
      </c>
      <c r="B164" s="123" t="s">
        <v>1184</v>
      </c>
      <c r="C164" s="141" t="s">
        <v>1195</v>
      </c>
      <c r="D164" s="153"/>
      <c r="E164" s="123"/>
      <c r="F164" s="140"/>
      <c r="G164" s="138"/>
    </row>
    <row r="165" spans="1:7" ht="20" x14ac:dyDescent="0.25">
      <c r="A165" s="132" t="s">
        <v>1022</v>
      </c>
      <c r="B165" s="123" t="s">
        <v>1347</v>
      </c>
      <c r="C165" s="125" t="s">
        <v>1196</v>
      </c>
      <c r="D165" s="153"/>
      <c r="E165" s="123"/>
      <c r="F165" s="140"/>
      <c r="G165" s="138"/>
    </row>
    <row r="166" spans="1:7" ht="20" x14ac:dyDescent="0.25">
      <c r="A166" s="132" t="s">
        <v>1022</v>
      </c>
      <c r="B166" s="123" t="s">
        <v>1242</v>
      </c>
      <c r="C166" s="141" t="s">
        <v>1242</v>
      </c>
      <c r="D166" s="153"/>
      <c r="E166" s="123"/>
      <c r="F166" s="140"/>
      <c r="G166" s="138"/>
    </row>
    <row r="167" spans="1:7" ht="20" x14ac:dyDescent="0.25">
      <c r="A167" s="132" t="s">
        <v>1022</v>
      </c>
      <c r="B167" s="123" t="s">
        <v>1243</v>
      </c>
      <c r="C167" s="141" t="s">
        <v>1243</v>
      </c>
      <c r="D167" s="153"/>
      <c r="E167" s="123"/>
      <c r="F167" s="140"/>
      <c r="G167" s="138"/>
    </row>
    <row r="168" spans="1:7" ht="20" x14ac:dyDescent="0.25">
      <c r="A168" s="132" t="s">
        <v>1022</v>
      </c>
      <c r="B168" s="123" t="s">
        <v>1244</v>
      </c>
      <c r="C168" s="141" t="s">
        <v>1244</v>
      </c>
      <c r="D168" s="153"/>
      <c r="E168" s="123"/>
      <c r="F168" s="140"/>
      <c r="G168" s="138"/>
    </row>
    <row r="169" spans="1:7" ht="34" x14ac:dyDescent="0.25">
      <c r="A169" s="132" t="s">
        <v>1022</v>
      </c>
      <c r="B169" s="123" t="s">
        <v>1183</v>
      </c>
      <c r="C169" s="123" t="s">
        <v>1347</v>
      </c>
      <c r="D169" s="153"/>
      <c r="E169" s="123"/>
      <c r="F169" s="140"/>
      <c r="G169" s="138"/>
    </row>
    <row r="170" spans="1:7" ht="34" x14ac:dyDescent="0.25">
      <c r="A170" s="132" t="s">
        <v>1022</v>
      </c>
      <c r="B170" s="123" t="s">
        <v>1398</v>
      </c>
      <c r="C170" s="148" t="s">
        <v>1353</v>
      </c>
      <c r="D170" s="153"/>
      <c r="E170" s="123"/>
      <c r="F170" s="140"/>
      <c r="G170" s="138"/>
    </row>
    <row r="171" spans="1:7" ht="34" x14ac:dyDescent="0.25">
      <c r="A171" s="132" t="s">
        <v>1022</v>
      </c>
      <c r="B171" s="123" t="s">
        <v>1399</v>
      </c>
      <c r="C171" s="148" t="s">
        <v>1399</v>
      </c>
      <c r="D171" s="153"/>
      <c r="E171" s="123"/>
      <c r="F171" s="140"/>
      <c r="G171" s="138"/>
    </row>
    <row r="172" spans="1:7" ht="51" x14ac:dyDescent="0.25">
      <c r="A172" s="132" t="s">
        <v>1024</v>
      </c>
      <c r="B172" s="123" t="s">
        <v>1188</v>
      </c>
      <c r="C172" s="149" t="s">
        <v>1198</v>
      </c>
      <c r="D172" s="153"/>
      <c r="E172" s="157" t="s">
        <v>1659</v>
      </c>
      <c r="F172" s="140"/>
      <c r="G172" s="138"/>
    </row>
    <row r="173" spans="1:7" ht="51" x14ac:dyDescent="0.25">
      <c r="A173" s="132" t="s">
        <v>1024</v>
      </c>
      <c r="B173" s="123" t="s">
        <v>1189</v>
      </c>
      <c r="C173" s="125" t="s">
        <v>1189</v>
      </c>
      <c r="D173" s="153"/>
      <c r="E173" s="123" t="str">
        <f>G173&amp;F173</f>
        <v>ferme-porte-bras-compas.jpg</v>
      </c>
      <c r="F173" s="140" t="s">
        <v>1660</v>
      </c>
      <c r="G173" s="138"/>
    </row>
    <row r="174" spans="1:7" ht="51" x14ac:dyDescent="0.25">
      <c r="A174" s="132" t="s">
        <v>1024</v>
      </c>
      <c r="B174" s="123" t="s">
        <v>1191</v>
      </c>
      <c r="C174" s="149" t="s">
        <v>1199</v>
      </c>
      <c r="D174" s="153"/>
      <c r="E174" s="157" t="s">
        <v>1659</v>
      </c>
      <c r="F174" s="140"/>
      <c r="G174" s="138"/>
    </row>
    <row r="175" spans="1:7" ht="51" x14ac:dyDescent="0.25">
      <c r="A175" s="132" t="s">
        <v>1024</v>
      </c>
      <c r="B175" s="123" t="s">
        <v>1192</v>
      </c>
      <c r="C175" s="125" t="s">
        <v>1200</v>
      </c>
      <c r="D175" s="153"/>
      <c r="E175" s="123" t="str">
        <f>G175&amp;F175</f>
        <v>ferme-porte-bras-compas.jpg</v>
      </c>
      <c r="F175" s="140" t="s">
        <v>1660</v>
      </c>
      <c r="G175" s="138"/>
    </row>
    <row r="176" spans="1:7" ht="20" x14ac:dyDescent="0.25">
      <c r="A176" s="132" t="s">
        <v>1025</v>
      </c>
      <c r="B176" s="123" t="s">
        <v>1211</v>
      </c>
      <c r="C176" s="141" t="s">
        <v>1279</v>
      </c>
      <c r="D176" s="153"/>
      <c r="E176" s="123"/>
      <c r="F176" s="140"/>
      <c r="G176" s="138"/>
    </row>
    <row r="177" spans="1:7" ht="20" x14ac:dyDescent="0.25">
      <c r="A177" s="132" t="s">
        <v>1025</v>
      </c>
      <c r="B177" s="123" t="s">
        <v>1212</v>
      </c>
      <c r="C177" s="141" t="s">
        <v>1280</v>
      </c>
      <c r="D177" s="153"/>
      <c r="E177" s="123"/>
      <c r="F177" s="140"/>
      <c r="G177" s="138"/>
    </row>
    <row r="178" spans="1:7" ht="20" x14ac:dyDescent="0.25">
      <c r="A178" s="132" t="s">
        <v>1025</v>
      </c>
      <c r="B178" s="123" t="s">
        <v>1209</v>
      </c>
      <c r="C178" s="141" t="s">
        <v>1281</v>
      </c>
      <c r="D178" s="153"/>
      <c r="E178" s="123"/>
      <c r="F178" s="140"/>
      <c r="G178" s="138"/>
    </row>
    <row r="179" spans="1:7" ht="20" x14ac:dyDescent="0.25">
      <c r="A179" s="132" t="s">
        <v>1025</v>
      </c>
      <c r="B179" s="123" t="s">
        <v>1213</v>
      </c>
      <c r="C179" s="141" t="s">
        <v>1282</v>
      </c>
      <c r="D179" s="153"/>
      <c r="E179" s="123"/>
      <c r="F179" s="140"/>
      <c r="G179" s="138"/>
    </row>
    <row r="180" spans="1:7" ht="20" x14ac:dyDescent="0.25">
      <c r="A180" s="132" t="s">
        <v>1025</v>
      </c>
      <c r="B180" s="123" t="s">
        <v>1214</v>
      </c>
      <c r="C180" s="141" t="s">
        <v>1283</v>
      </c>
      <c r="D180" s="153"/>
      <c r="E180" s="123"/>
      <c r="F180" s="140"/>
      <c r="G180" s="138"/>
    </row>
    <row r="181" spans="1:7" ht="20" x14ac:dyDescent="0.25">
      <c r="A181" s="132" t="s">
        <v>1025</v>
      </c>
      <c r="B181" s="123" t="s">
        <v>1210</v>
      </c>
      <c r="C181" s="141" t="s">
        <v>1284</v>
      </c>
      <c r="D181" s="153"/>
      <c r="E181" s="123"/>
      <c r="F181" s="140"/>
      <c r="G181" s="138"/>
    </row>
    <row r="182" spans="1:7" ht="20" x14ac:dyDescent="0.25">
      <c r="A182" s="132" t="s">
        <v>1025</v>
      </c>
      <c r="B182" s="123" t="s">
        <v>1215</v>
      </c>
      <c r="C182" s="141" t="s">
        <v>1285</v>
      </c>
      <c r="D182" s="153"/>
      <c r="E182" s="123"/>
      <c r="F182" s="140"/>
      <c r="G182" s="138"/>
    </row>
    <row r="183" spans="1:7" ht="20" x14ac:dyDescent="0.25">
      <c r="A183" s="132" t="s">
        <v>1025</v>
      </c>
      <c r="B183" s="123" t="s">
        <v>1216</v>
      </c>
      <c r="C183" s="141" t="s">
        <v>1286</v>
      </c>
      <c r="D183" s="153"/>
      <c r="E183" s="123"/>
      <c r="F183" s="140"/>
      <c r="G183" s="138"/>
    </row>
    <row r="184" spans="1:7" ht="20" x14ac:dyDescent="0.25">
      <c r="A184" s="132" t="s">
        <v>1025</v>
      </c>
      <c r="B184" s="123" t="s">
        <v>1217</v>
      </c>
      <c r="C184" s="141" t="s">
        <v>1287</v>
      </c>
      <c r="D184" s="153"/>
      <c r="E184" s="123"/>
      <c r="F184" s="140"/>
      <c r="G184" s="138"/>
    </row>
    <row r="185" spans="1:7" ht="20" x14ac:dyDescent="0.25">
      <c r="A185" s="132" t="s">
        <v>1025</v>
      </c>
      <c r="B185" s="123" t="s">
        <v>1218</v>
      </c>
      <c r="C185" s="141" t="s">
        <v>1288</v>
      </c>
      <c r="D185" s="153"/>
      <c r="E185" s="123"/>
      <c r="F185" s="140"/>
      <c r="G185" s="138"/>
    </row>
    <row r="186" spans="1:7" ht="20" x14ac:dyDescent="0.25">
      <c r="A186" s="132" t="s">
        <v>1025</v>
      </c>
      <c r="B186" s="123" t="s">
        <v>1527</v>
      </c>
      <c r="C186" s="141" t="s">
        <v>1289</v>
      </c>
      <c r="D186" s="153"/>
      <c r="E186" s="123"/>
      <c r="F186" s="140"/>
      <c r="G186" s="138"/>
    </row>
    <row r="187" spans="1:7" ht="20" x14ac:dyDescent="0.25">
      <c r="A187" s="132" t="s">
        <v>1025</v>
      </c>
      <c r="B187" s="123" t="s">
        <v>1528</v>
      </c>
      <c r="C187" s="141" t="s">
        <v>1290</v>
      </c>
      <c r="D187" s="153"/>
      <c r="E187" s="123"/>
      <c r="F187" s="140"/>
      <c r="G187" s="138"/>
    </row>
    <row r="188" spans="1:7" ht="20" x14ac:dyDescent="0.25">
      <c r="A188" s="132" t="s">
        <v>1025</v>
      </c>
      <c r="B188" s="123" t="s">
        <v>1529</v>
      </c>
      <c r="C188" s="141" t="s">
        <v>1291</v>
      </c>
      <c r="D188" s="153"/>
      <c r="E188" s="123"/>
      <c r="F188" s="140"/>
      <c r="G188" s="138"/>
    </row>
    <row r="189" spans="1:7" ht="20" x14ac:dyDescent="0.25">
      <c r="A189" s="132" t="s">
        <v>1025</v>
      </c>
      <c r="B189" s="123" t="s">
        <v>1530</v>
      </c>
      <c r="C189" s="141" t="s">
        <v>1292</v>
      </c>
      <c r="D189" s="153"/>
      <c r="E189" s="123"/>
      <c r="F189" s="140"/>
      <c r="G189" s="138"/>
    </row>
    <row r="190" spans="1:7" ht="20" x14ac:dyDescent="0.25">
      <c r="A190" s="132" t="s">
        <v>1025</v>
      </c>
      <c r="B190" s="123" t="s">
        <v>1531</v>
      </c>
      <c r="C190" s="141" t="s">
        <v>1293</v>
      </c>
      <c r="D190" s="153"/>
      <c r="E190" s="123"/>
      <c r="F190" s="140"/>
      <c r="G190" s="138"/>
    </row>
    <row r="191" spans="1:7" ht="20" x14ac:dyDescent="0.25">
      <c r="A191" s="132" t="s">
        <v>1025</v>
      </c>
      <c r="B191" s="123" t="s">
        <v>1532</v>
      </c>
      <c r="C191" s="141" t="s">
        <v>1294</v>
      </c>
      <c r="D191" s="153"/>
      <c r="E191" s="123"/>
      <c r="F191" s="140"/>
      <c r="G191" s="138"/>
    </row>
    <row r="192" spans="1:7" ht="20" x14ac:dyDescent="0.25">
      <c r="A192" s="132" t="s">
        <v>1025</v>
      </c>
      <c r="B192" s="123" t="s">
        <v>1533</v>
      </c>
      <c r="C192" s="141" t="s">
        <v>1295</v>
      </c>
      <c r="D192" s="153"/>
      <c r="E192" s="123"/>
      <c r="F192" s="140"/>
      <c r="G192" s="138"/>
    </row>
    <row r="193" spans="1:7" ht="20" x14ac:dyDescent="0.25">
      <c r="A193" s="132" t="s">
        <v>1025</v>
      </c>
      <c r="B193" s="123" t="s">
        <v>1534</v>
      </c>
      <c r="C193" s="141" t="s">
        <v>1296</v>
      </c>
      <c r="D193" s="153"/>
      <c r="E193" s="123"/>
      <c r="F193" s="140"/>
      <c r="G193" s="138"/>
    </row>
    <row r="194" spans="1:7" ht="20" x14ac:dyDescent="0.25">
      <c r="A194" s="132" t="s">
        <v>1025</v>
      </c>
      <c r="B194" s="123" t="s">
        <v>1535</v>
      </c>
      <c r="C194" s="141" t="s">
        <v>1297</v>
      </c>
      <c r="D194" s="153"/>
      <c r="E194" s="123"/>
      <c r="F194" s="140"/>
      <c r="G194" s="138"/>
    </row>
    <row r="195" spans="1:7" ht="20" x14ac:dyDescent="0.25">
      <c r="A195" s="132" t="s">
        <v>1025</v>
      </c>
      <c r="B195" s="123" t="s">
        <v>1536</v>
      </c>
      <c r="C195" s="141" t="s">
        <v>1298</v>
      </c>
      <c r="D195" s="153"/>
      <c r="E195" s="123"/>
      <c r="F195" s="140"/>
      <c r="G195" s="138"/>
    </row>
    <row r="196" spans="1:7" ht="19" x14ac:dyDescent="0.25">
      <c r="A196" s="132" t="s">
        <v>1026</v>
      </c>
      <c r="B196" s="123" t="s">
        <v>1239</v>
      </c>
      <c r="C196" s="123" t="s">
        <v>1239</v>
      </c>
      <c r="D196" s="153"/>
      <c r="E196" s="123"/>
      <c r="F196" s="140"/>
      <c r="G196" s="138"/>
    </row>
    <row r="197" spans="1:7" ht="19" x14ac:dyDescent="0.25">
      <c r="A197" s="132" t="s">
        <v>1026</v>
      </c>
      <c r="B197" s="123" t="s">
        <v>1240</v>
      </c>
      <c r="C197" s="123" t="s">
        <v>1602</v>
      </c>
      <c r="D197" s="153"/>
      <c r="E197" s="123"/>
      <c r="F197" s="140"/>
      <c r="G197" s="138"/>
    </row>
    <row r="198" spans="1:7" ht="19" x14ac:dyDescent="0.25">
      <c r="A198" s="132" t="s">
        <v>1026</v>
      </c>
      <c r="B198" s="123" t="s">
        <v>1241</v>
      </c>
      <c r="C198" s="123" t="s">
        <v>1603</v>
      </c>
      <c r="D198" s="153"/>
      <c r="E198" s="123"/>
      <c r="F198" s="140"/>
      <c r="G198" s="138"/>
    </row>
    <row r="199" spans="1:7" ht="19" x14ac:dyDescent="0.25">
      <c r="A199" s="132" t="s">
        <v>1027</v>
      </c>
      <c r="B199" s="123" t="s">
        <v>1228</v>
      </c>
      <c r="C199" s="123" t="s">
        <v>1228</v>
      </c>
      <c r="D199" s="153"/>
      <c r="E199" s="123"/>
      <c r="F199" s="140"/>
      <c r="G199" s="138"/>
    </row>
    <row r="200" spans="1:7" ht="34" x14ac:dyDescent="0.25">
      <c r="A200" s="132" t="s">
        <v>1027</v>
      </c>
      <c r="B200" s="123" t="s">
        <v>1229</v>
      </c>
      <c r="C200" s="132" t="s">
        <v>1229</v>
      </c>
      <c r="D200" s="153"/>
      <c r="E200" s="123"/>
      <c r="F200" s="140"/>
      <c r="G200" s="138"/>
    </row>
    <row r="201" spans="1:7" ht="51" x14ac:dyDescent="0.25">
      <c r="A201" s="132" t="s">
        <v>1028</v>
      </c>
      <c r="B201" s="123" t="s">
        <v>1316</v>
      </c>
      <c r="C201" s="132" t="s">
        <v>1316</v>
      </c>
      <c r="D201" s="153"/>
      <c r="E201" s="123"/>
      <c r="F201" s="140"/>
      <c r="G201" s="138"/>
    </row>
    <row r="202" spans="1:7" ht="68" x14ac:dyDescent="0.25">
      <c r="A202" s="132" t="s">
        <v>1028</v>
      </c>
      <c r="B202" s="123" t="s">
        <v>1317</v>
      </c>
      <c r="C202" s="132" t="s">
        <v>1317</v>
      </c>
      <c r="D202" s="153"/>
      <c r="E202" s="123"/>
      <c r="F202" s="140"/>
      <c r="G202" s="138"/>
    </row>
    <row r="203" spans="1:7" ht="51" x14ac:dyDescent="0.25">
      <c r="A203" s="132" t="s">
        <v>1028</v>
      </c>
      <c r="B203" s="123" t="s">
        <v>1325</v>
      </c>
      <c r="C203" s="132" t="s">
        <v>1324</v>
      </c>
      <c r="D203" s="153"/>
      <c r="E203" s="123"/>
      <c r="F203" s="140"/>
      <c r="G203" s="138"/>
    </row>
    <row r="204" spans="1:7" ht="68" x14ac:dyDescent="0.25">
      <c r="A204" s="132" t="s">
        <v>1029</v>
      </c>
      <c r="B204" s="123" t="s">
        <v>1341</v>
      </c>
      <c r="C204" s="123" t="s">
        <v>1343</v>
      </c>
      <c r="D204" s="153"/>
      <c r="E204" s="123"/>
      <c r="F204" s="140"/>
      <c r="G204" s="138"/>
    </row>
    <row r="205" spans="1:7" ht="68" x14ac:dyDescent="0.25">
      <c r="A205" s="132" t="s">
        <v>1029</v>
      </c>
      <c r="B205" s="123" t="s">
        <v>1342</v>
      </c>
      <c r="C205" s="123" t="s">
        <v>1344</v>
      </c>
      <c r="D205" s="153"/>
      <c r="E205" s="123"/>
      <c r="F205" s="140"/>
      <c r="G205" s="138"/>
    </row>
    <row r="206" spans="1:7" ht="34" x14ac:dyDescent="0.25">
      <c r="A206" s="132" t="s">
        <v>1029</v>
      </c>
      <c r="B206" s="123" t="s">
        <v>1330</v>
      </c>
      <c r="C206" s="123" t="s">
        <v>1330</v>
      </c>
      <c r="D206" s="153"/>
      <c r="E206" s="123"/>
      <c r="F206" s="140"/>
      <c r="G206" s="138"/>
    </row>
    <row r="207" spans="1:7" ht="34" x14ac:dyDescent="0.25">
      <c r="A207" s="132" t="s">
        <v>1029</v>
      </c>
      <c r="B207" s="123" t="s">
        <v>1331</v>
      </c>
      <c r="C207" s="123" t="s">
        <v>1331</v>
      </c>
      <c r="D207" s="153"/>
      <c r="E207" s="123"/>
      <c r="F207" s="140"/>
      <c r="G207" s="138"/>
    </row>
    <row r="208" spans="1:7" ht="34" x14ac:dyDescent="0.25">
      <c r="A208" s="132" t="s">
        <v>1029</v>
      </c>
      <c r="B208" s="123" t="s">
        <v>1411</v>
      </c>
      <c r="C208" s="123" t="s">
        <v>1413</v>
      </c>
      <c r="D208" s="153"/>
      <c r="E208" s="123"/>
      <c r="F208" s="140"/>
      <c r="G208" s="138"/>
    </row>
    <row r="209" spans="1:7" ht="34" x14ac:dyDescent="0.25">
      <c r="A209" s="132" t="s">
        <v>1029</v>
      </c>
      <c r="B209" s="123" t="s">
        <v>1410</v>
      </c>
      <c r="C209" s="123" t="s">
        <v>1412</v>
      </c>
      <c r="D209" s="153"/>
      <c r="E209" s="123"/>
      <c r="F209" s="140"/>
      <c r="G209" s="138"/>
    </row>
    <row r="210" spans="1:7" ht="19" x14ac:dyDescent="0.25">
      <c r="A210" s="132" t="s">
        <v>1030</v>
      </c>
      <c r="B210" s="123" t="s">
        <v>1326</v>
      </c>
      <c r="C210" s="123" t="s">
        <v>1326</v>
      </c>
      <c r="D210" s="153"/>
      <c r="E210" s="123"/>
      <c r="F210" s="140" t="s">
        <v>1662</v>
      </c>
      <c r="G210" s="138"/>
    </row>
    <row r="211" spans="1:7" ht="19" x14ac:dyDescent="0.25">
      <c r="A211" s="132" t="s">
        <v>1030</v>
      </c>
      <c r="B211" s="123" t="s">
        <v>1327</v>
      </c>
      <c r="C211" s="123" t="s">
        <v>1327</v>
      </c>
      <c r="D211" s="153"/>
      <c r="E211" s="123"/>
      <c r="F211" s="140" t="s">
        <v>1667</v>
      </c>
      <c r="G211" s="138"/>
    </row>
    <row r="212" spans="1:7" ht="19" x14ac:dyDescent="0.25">
      <c r="A212" s="132" t="s">
        <v>1030</v>
      </c>
      <c r="B212" s="123" t="s">
        <v>1328</v>
      </c>
      <c r="C212" s="123" t="s">
        <v>1328</v>
      </c>
      <c r="D212" s="153"/>
      <c r="E212" s="123"/>
      <c r="F212" s="140" t="s">
        <v>1667</v>
      </c>
      <c r="G212" s="138"/>
    </row>
    <row r="213" spans="1:7" ht="19" x14ac:dyDescent="0.25">
      <c r="A213" s="132" t="s">
        <v>1030</v>
      </c>
      <c r="B213" s="123" t="s">
        <v>1329</v>
      </c>
      <c r="C213" s="123" t="s">
        <v>1329</v>
      </c>
      <c r="D213" s="153"/>
      <c r="E213" s="123"/>
      <c r="F213" s="140" t="s">
        <v>1667</v>
      </c>
      <c r="G213" s="138"/>
    </row>
    <row r="214" spans="1:7" ht="34" x14ac:dyDescent="0.25">
      <c r="A214" s="132" t="s">
        <v>1030</v>
      </c>
      <c r="B214" s="123" t="s">
        <v>1339</v>
      </c>
      <c r="C214" s="150" t="s">
        <v>1339</v>
      </c>
      <c r="D214" s="153"/>
      <c r="E214" s="123"/>
      <c r="F214" s="140" t="s">
        <v>1668</v>
      </c>
      <c r="G214" s="138"/>
    </row>
    <row r="215" spans="1:7" ht="19" x14ac:dyDescent="0.25">
      <c r="A215" s="132" t="s">
        <v>1030</v>
      </c>
      <c r="B215" s="123" t="s">
        <v>1663</v>
      </c>
      <c r="C215" s="123" t="s">
        <v>1663</v>
      </c>
      <c r="D215" s="153"/>
      <c r="E215" s="123"/>
      <c r="F215" s="140" t="s">
        <v>1662</v>
      </c>
      <c r="G215" s="138"/>
    </row>
    <row r="216" spans="1:7" ht="34" x14ac:dyDescent="0.25">
      <c r="A216" s="132" t="s">
        <v>1030</v>
      </c>
      <c r="B216" s="123" t="s">
        <v>1664</v>
      </c>
      <c r="C216" s="123" t="s">
        <v>1664</v>
      </c>
      <c r="D216" s="153"/>
      <c r="E216" s="123"/>
      <c r="F216" s="140" t="s">
        <v>1667</v>
      </c>
      <c r="G216" s="138"/>
    </row>
    <row r="217" spans="1:7" ht="34" x14ac:dyDescent="0.25">
      <c r="A217" s="132" t="s">
        <v>1030</v>
      </c>
      <c r="B217" s="123" t="s">
        <v>1665</v>
      </c>
      <c r="C217" s="123" t="s">
        <v>1665</v>
      </c>
      <c r="D217" s="153"/>
      <c r="E217" s="123"/>
      <c r="F217" s="140" t="s">
        <v>1667</v>
      </c>
      <c r="G217" s="138"/>
    </row>
    <row r="218" spans="1:7" ht="34" x14ac:dyDescent="0.25">
      <c r="A218" s="132" t="s">
        <v>1030</v>
      </c>
      <c r="B218" s="123" t="s">
        <v>1666</v>
      </c>
      <c r="C218" s="123" t="s">
        <v>1666</v>
      </c>
      <c r="D218" s="153"/>
      <c r="E218" s="123"/>
      <c r="F218" s="140" t="s">
        <v>1667</v>
      </c>
      <c r="G218" s="138"/>
    </row>
    <row r="219" spans="1:7" ht="19" x14ac:dyDescent="0.25">
      <c r="A219" s="132" t="s">
        <v>1031</v>
      </c>
      <c r="B219" s="123" t="s">
        <v>1348</v>
      </c>
      <c r="C219" s="123" t="s">
        <v>1348</v>
      </c>
      <c r="D219" s="153"/>
      <c r="E219" s="123"/>
      <c r="F219" s="140"/>
      <c r="G219" s="138"/>
    </row>
    <row r="220" spans="1:7" ht="19" x14ac:dyDescent="0.25">
      <c r="A220" s="132" t="s">
        <v>1031</v>
      </c>
      <c r="B220" s="123" t="s">
        <v>1357</v>
      </c>
      <c r="C220" s="123" t="s">
        <v>1357</v>
      </c>
      <c r="D220" s="153"/>
      <c r="E220" s="123"/>
      <c r="F220" s="140"/>
      <c r="G220" s="138"/>
    </row>
    <row r="221" spans="1:7" ht="19" x14ac:dyDescent="0.25">
      <c r="A221" s="132" t="s">
        <v>1031</v>
      </c>
      <c r="B221" s="123" t="s">
        <v>1359</v>
      </c>
      <c r="C221" s="123" t="s">
        <v>1359</v>
      </c>
      <c r="D221" s="153"/>
      <c r="E221" s="123"/>
      <c r="F221" s="140"/>
      <c r="G221" s="138"/>
    </row>
    <row r="222" spans="1:7" ht="19" x14ac:dyDescent="0.25">
      <c r="A222" s="132" t="s">
        <v>1031</v>
      </c>
      <c r="B222" s="123" t="s">
        <v>1358</v>
      </c>
      <c r="C222" s="123" t="s">
        <v>1358</v>
      </c>
      <c r="D222" s="153"/>
      <c r="E222" s="123"/>
      <c r="F222" s="140"/>
      <c r="G222" s="138"/>
    </row>
    <row r="223" spans="1:7" ht="19" x14ac:dyDescent="0.25">
      <c r="A223" s="132" t="s">
        <v>1031</v>
      </c>
      <c r="B223" s="123" t="s">
        <v>1350</v>
      </c>
      <c r="C223" s="123" t="s">
        <v>1350</v>
      </c>
      <c r="D223" s="153"/>
      <c r="E223" s="123"/>
      <c r="F223" s="140"/>
      <c r="G223" s="138"/>
    </row>
    <row r="224" spans="1:7" ht="19" x14ac:dyDescent="0.25">
      <c r="A224" s="132" t="s">
        <v>1031</v>
      </c>
      <c r="B224" s="123" t="s">
        <v>1360</v>
      </c>
      <c r="C224" s="123" t="s">
        <v>1360</v>
      </c>
      <c r="D224" s="153"/>
      <c r="E224" s="123"/>
      <c r="F224" s="140"/>
      <c r="G224" s="138"/>
    </row>
    <row r="225" spans="1:7" ht="19" x14ac:dyDescent="0.25">
      <c r="A225" s="132" t="s">
        <v>1031</v>
      </c>
      <c r="B225" s="123" t="s">
        <v>1351</v>
      </c>
      <c r="C225" s="123" t="s">
        <v>1351</v>
      </c>
      <c r="D225" s="153"/>
      <c r="E225" s="123"/>
      <c r="F225" s="140"/>
      <c r="G225" s="138"/>
    </row>
    <row r="226" spans="1:7" ht="19" x14ac:dyDescent="0.25">
      <c r="A226" s="132" t="s">
        <v>1032</v>
      </c>
      <c r="B226" s="123" t="s">
        <v>1539</v>
      </c>
      <c r="C226" s="143" t="s">
        <v>1605</v>
      </c>
      <c r="D226" s="153"/>
      <c r="E226" s="123"/>
      <c r="F226" s="140"/>
      <c r="G226" s="138"/>
    </row>
    <row r="227" spans="1:7" ht="19" x14ac:dyDescent="0.25">
      <c r="A227" s="132" t="s">
        <v>1032</v>
      </c>
      <c r="B227" s="123" t="s">
        <v>1538</v>
      </c>
      <c r="C227" s="143" t="s">
        <v>1604</v>
      </c>
      <c r="D227" s="153"/>
      <c r="E227" s="123"/>
      <c r="F227" s="140"/>
      <c r="G227" s="138"/>
    </row>
    <row r="228" spans="1:7" ht="19" x14ac:dyDescent="0.25">
      <c r="A228" s="132" t="s">
        <v>1033</v>
      </c>
      <c r="B228" s="123" t="s">
        <v>1545</v>
      </c>
      <c r="C228" s="132" t="s">
        <v>1606</v>
      </c>
      <c r="D228" s="153"/>
      <c r="E228" s="123"/>
      <c r="F228" s="140"/>
      <c r="G228" s="138"/>
    </row>
    <row r="229" spans="1:7" ht="85" x14ac:dyDescent="0.25">
      <c r="A229" s="132" t="s">
        <v>1033</v>
      </c>
      <c r="B229" s="123" t="s">
        <v>1546</v>
      </c>
      <c r="C229" s="123" t="s">
        <v>1813</v>
      </c>
      <c r="D229" s="153"/>
      <c r="E229" s="123"/>
      <c r="F229" s="140"/>
      <c r="G229" s="138"/>
    </row>
    <row r="230" spans="1:7" ht="19" x14ac:dyDescent="0.25">
      <c r="A230" s="132" t="s">
        <v>1033</v>
      </c>
      <c r="B230" s="123" t="s">
        <v>1547</v>
      </c>
      <c r="C230" s="132" t="s">
        <v>1607</v>
      </c>
      <c r="D230" s="153"/>
      <c r="E230" s="123"/>
      <c r="F230" s="140"/>
      <c r="G230" s="138"/>
    </row>
    <row r="231" spans="1:7" ht="34" x14ac:dyDescent="0.25">
      <c r="A231" s="132" t="s">
        <v>1202</v>
      </c>
      <c r="B231" s="123" t="s">
        <v>1203</v>
      </c>
      <c r="C231" s="123" t="s">
        <v>1203</v>
      </c>
      <c r="D231" s="153"/>
      <c r="E231" s="123"/>
      <c r="F231" s="140"/>
      <c r="G231" s="138"/>
    </row>
    <row r="232" spans="1:7" ht="34" x14ac:dyDescent="0.25">
      <c r="A232" s="132" t="s">
        <v>1202</v>
      </c>
      <c r="B232" s="123" t="s">
        <v>1205</v>
      </c>
      <c r="C232" s="123" t="s">
        <v>1205</v>
      </c>
      <c r="D232" s="153"/>
      <c r="E232" s="123"/>
      <c r="F232" s="140"/>
      <c r="G232" s="138"/>
    </row>
    <row r="233" spans="1:7" ht="34" x14ac:dyDescent="0.25">
      <c r="A233" s="132" t="s">
        <v>1202</v>
      </c>
      <c r="B233" s="123" t="s">
        <v>1580</v>
      </c>
      <c r="C233" s="123" t="s">
        <v>1580</v>
      </c>
      <c r="D233" s="153"/>
      <c r="E233" s="123"/>
      <c r="F233" s="140"/>
      <c r="G233" s="138"/>
    </row>
    <row r="234" spans="1:7" ht="19" x14ac:dyDescent="0.25">
      <c r="A234" s="132" t="s">
        <v>1202</v>
      </c>
      <c r="B234" s="123" t="s">
        <v>1581</v>
      </c>
      <c r="C234" s="123" t="s">
        <v>1581</v>
      </c>
      <c r="D234" s="153"/>
      <c r="E234" s="123"/>
      <c r="F234" s="140"/>
      <c r="G234" s="138"/>
    </row>
  </sheetData>
  <hyperlinks>
    <hyperlink ref="E3" r:id="rId1" xr:uid="{D6B00DBF-F25E-5346-BA46-8A653EDD2E0E}"/>
  </hyperlinks>
  <pageMargins left="0.7" right="0.7" top="0.75" bottom="0.75" header="0.3" footer="0.3"/>
  <pageSetup paperSize="9" orientation="portrait" horizontalDpi="0" verticalDpi="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87F696-C23B-6745-BBBB-CCC738A17CAF}">
  <dimension ref="A1:K1975"/>
  <sheetViews>
    <sheetView workbookViewId="0">
      <pane xSplit="2" ySplit="1" topLeftCell="H214" activePane="bottomRight" state="frozen"/>
      <selection pane="topRight" activeCell="C1" sqref="C1"/>
      <selection pane="bottomLeft" activeCell="A2" sqref="A2"/>
      <selection pane="bottomRight" activeCell="I226" sqref="I226:J226"/>
    </sheetView>
  </sheetViews>
  <sheetFormatPr baseColWidth="10" defaultRowHeight="16" x14ac:dyDescent="0.2"/>
  <cols>
    <col min="1" max="1" width="13.6640625" customWidth="1"/>
    <col min="2" max="2" width="25.83203125" style="66" customWidth="1"/>
    <col min="3" max="3" width="15.5" customWidth="1"/>
    <col min="4" max="4" width="27.1640625" customWidth="1"/>
    <col min="5" max="5" width="15.5" customWidth="1"/>
    <col min="9" max="9" width="80.6640625" customWidth="1"/>
    <col min="11" max="11" width="39.1640625" bestFit="1" customWidth="1"/>
  </cols>
  <sheetData>
    <row r="1" spans="1:11" s="123" customFormat="1" ht="54" customHeight="1" x14ac:dyDescent="0.2">
      <c r="A1" s="122" t="s">
        <v>1550</v>
      </c>
      <c r="B1" s="122" t="s">
        <v>1551</v>
      </c>
      <c r="C1" s="122" t="s">
        <v>1552</v>
      </c>
      <c r="D1" s="122" t="s">
        <v>1553</v>
      </c>
      <c r="E1" s="122" t="s">
        <v>1554</v>
      </c>
      <c r="F1" s="122" t="s">
        <v>1555</v>
      </c>
      <c r="G1" s="122" t="s">
        <v>1556</v>
      </c>
      <c r="H1" s="122" t="s">
        <v>1557</v>
      </c>
      <c r="I1" s="132" t="s">
        <v>1654</v>
      </c>
      <c r="J1" s="122" t="s">
        <v>1559</v>
      </c>
      <c r="K1" s="122" t="s">
        <v>1560</v>
      </c>
    </row>
    <row r="2" spans="1:11" ht="17" x14ac:dyDescent="0.2">
      <c r="A2" t="s">
        <v>1011</v>
      </c>
      <c r="B2" s="66" t="s">
        <v>967</v>
      </c>
      <c r="D2" t="s">
        <v>1744</v>
      </c>
      <c r="I2" t="s">
        <v>1744</v>
      </c>
    </row>
    <row r="3" spans="1:11" ht="17" x14ac:dyDescent="0.2">
      <c r="A3" t="s">
        <v>1011</v>
      </c>
      <c r="B3" s="66" t="s">
        <v>967</v>
      </c>
    </row>
    <row r="4" spans="1:11" ht="17" x14ac:dyDescent="0.2">
      <c r="A4" t="s">
        <v>1011</v>
      </c>
      <c r="B4" s="66" t="s">
        <v>976</v>
      </c>
      <c r="D4" t="s">
        <v>1744</v>
      </c>
      <c r="I4" t="s">
        <v>1656</v>
      </c>
    </row>
    <row r="5" spans="1:11" ht="17" x14ac:dyDescent="0.2">
      <c r="A5" t="s">
        <v>1011</v>
      </c>
      <c r="B5" s="66" t="s">
        <v>979</v>
      </c>
      <c r="D5" t="s">
        <v>1744</v>
      </c>
      <c r="I5" t="s">
        <v>1657</v>
      </c>
    </row>
    <row r="6" spans="1:11" ht="17" x14ac:dyDescent="0.2">
      <c r="A6" t="s">
        <v>1011</v>
      </c>
      <c r="B6" s="66" t="s">
        <v>977</v>
      </c>
      <c r="D6" t="s">
        <v>1744</v>
      </c>
      <c r="I6" t="s">
        <v>1658</v>
      </c>
    </row>
    <row r="7" spans="1:11" ht="17" x14ac:dyDescent="0.2">
      <c r="A7" t="s">
        <v>1011</v>
      </c>
      <c r="B7" s="66" t="s">
        <v>978</v>
      </c>
      <c r="D7" t="s">
        <v>1744</v>
      </c>
      <c r="I7" t="s">
        <v>1655</v>
      </c>
    </row>
    <row r="8" spans="1:11" ht="17" x14ac:dyDescent="0.2">
      <c r="A8" t="s">
        <v>1011</v>
      </c>
      <c r="B8" s="66" t="s">
        <v>969</v>
      </c>
      <c r="D8" t="s">
        <v>1744</v>
      </c>
    </row>
    <row r="9" spans="1:11" ht="17" x14ac:dyDescent="0.2">
      <c r="A9" t="s">
        <v>1014</v>
      </c>
      <c r="B9" s="66" t="s">
        <v>972</v>
      </c>
      <c r="D9" t="s">
        <v>1744</v>
      </c>
      <c r="I9" t="s">
        <v>1744</v>
      </c>
    </row>
    <row r="10" spans="1:11" ht="17" x14ac:dyDescent="0.2">
      <c r="A10" t="s">
        <v>1014</v>
      </c>
      <c r="B10" s="66" t="s">
        <v>973</v>
      </c>
      <c r="D10" t="s">
        <v>1744</v>
      </c>
      <c r="I10" t="str">
        <f>J10&amp;K10</f>
        <v>https://www.sodiff-mail.cloud/configurateur/images/portfolio/Contre-fermeture.jpg</v>
      </c>
      <c r="J10" s="203" t="s">
        <v>1773</v>
      </c>
      <c r="K10" t="s">
        <v>1793</v>
      </c>
    </row>
    <row r="11" spans="1:11" ht="17" x14ac:dyDescent="0.2">
      <c r="A11" t="s">
        <v>1012</v>
      </c>
      <c r="B11" s="66" t="s">
        <v>26</v>
      </c>
      <c r="D11" t="s">
        <v>1744</v>
      </c>
      <c r="J11" s="203"/>
    </row>
    <row r="12" spans="1:11" ht="17" x14ac:dyDescent="0.2">
      <c r="A12" t="s">
        <v>1012</v>
      </c>
      <c r="B12" s="66" t="s">
        <v>968</v>
      </c>
      <c r="D12" t="s">
        <v>1744</v>
      </c>
      <c r="I12" t="s">
        <v>1780</v>
      </c>
      <c r="J12" s="203" t="s">
        <v>1773</v>
      </c>
      <c r="K12" t="s">
        <v>1669</v>
      </c>
    </row>
    <row r="13" spans="1:11" ht="17" x14ac:dyDescent="0.2">
      <c r="A13" t="s">
        <v>1016</v>
      </c>
      <c r="B13" s="66" t="s">
        <v>1395</v>
      </c>
      <c r="D13" t="s">
        <v>1744</v>
      </c>
      <c r="I13" t="s">
        <v>1781</v>
      </c>
      <c r="J13" s="203" t="s">
        <v>1773</v>
      </c>
      <c r="K13" t="s">
        <v>1774</v>
      </c>
    </row>
    <row r="14" spans="1:11" ht="17" x14ac:dyDescent="0.2">
      <c r="A14" t="s">
        <v>1016</v>
      </c>
      <c r="B14" s="66" t="s">
        <v>1632</v>
      </c>
      <c r="D14" t="s">
        <v>1744</v>
      </c>
      <c r="I14" t="s">
        <v>1781</v>
      </c>
      <c r="J14" s="203" t="s">
        <v>1773</v>
      </c>
      <c r="K14" t="s">
        <v>1774</v>
      </c>
    </row>
    <row r="15" spans="1:11" ht="17" x14ac:dyDescent="0.2">
      <c r="A15" t="s">
        <v>1016</v>
      </c>
      <c r="B15" s="66" t="s">
        <v>1633</v>
      </c>
      <c r="D15" t="s">
        <v>1744</v>
      </c>
      <c r="I15" t="s">
        <v>1781</v>
      </c>
      <c r="J15" s="203" t="s">
        <v>1773</v>
      </c>
      <c r="K15" t="s">
        <v>1774</v>
      </c>
    </row>
    <row r="16" spans="1:11" ht="17" x14ac:dyDescent="0.2">
      <c r="A16" t="s">
        <v>1016</v>
      </c>
      <c r="B16" s="66" t="s">
        <v>1634</v>
      </c>
      <c r="D16" t="s">
        <v>1744</v>
      </c>
      <c r="I16" t="s">
        <v>1781</v>
      </c>
      <c r="J16" s="203" t="s">
        <v>1773</v>
      </c>
      <c r="K16" t="s">
        <v>1774</v>
      </c>
    </row>
    <row r="17" spans="1:11" ht="17" x14ac:dyDescent="0.2">
      <c r="A17" t="s">
        <v>1016</v>
      </c>
      <c r="B17" s="66" t="s">
        <v>1635</v>
      </c>
      <c r="D17" t="s">
        <v>1744</v>
      </c>
      <c r="I17" t="s">
        <v>1781</v>
      </c>
      <c r="J17" s="203" t="s">
        <v>1773</v>
      </c>
      <c r="K17" t="s">
        <v>1774</v>
      </c>
    </row>
    <row r="18" spans="1:11" ht="17" x14ac:dyDescent="0.2">
      <c r="A18" t="s">
        <v>1016</v>
      </c>
      <c r="B18" s="66" t="s">
        <v>1415</v>
      </c>
      <c r="D18" t="s">
        <v>1744</v>
      </c>
      <c r="I18" t="s">
        <v>1781</v>
      </c>
      <c r="J18" s="203" t="s">
        <v>1773</v>
      </c>
      <c r="K18" t="s">
        <v>1774</v>
      </c>
    </row>
    <row r="19" spans="1:11" ht="17" x14ac:dyDescent="0.2">
      <c r="A19" t="s">
        <v>1016</v>
      </c>
      <c r="B19" s="66" t="s">
        <v>1416</v>
      </c>
      <c r="D19" t="s">
        <v>1744</v>
      </c>
      <c r="I19" t="s">
        <v>1781</v>
      </c>
      <c r="J19" s="203" t="s">
        <v>1773</v>
      </c>
      <c r="K19" t="s">
        <v>1774</v>
      </c>
    </row>
    <row r="20" spans="1:11" ht="17" x14ac:dyDescent="0.2">
      <c r="A20" t="s">
        <v>1016</v>
      </c>
      <c r="B20" s="66" t="s">
        <v>1417</v>
      </c>
      <c r="D20" t="s">
        <v>1744</v>
      </c>
      <c r="I20" t="s">
        <v>1781</v>
      </c>
      <c r="J20" s="203" t="s">
        <v>1773</v>
      </c>
      <c r="K20" t="s">
        <v>1774</v>
      </c>
    </row>
    <row r="21" spans="1:11" ht="17" x14ac:dyDescent="0.2">
      <c r="A21" t="s">
        <v>1016</v>
      </c>
      <c r="B21" s="66" t="s">
        <v>1418</v>
      </c>
      <c r="D21" t="s">
        <v>1744</v>
      </c>
      <c r="I21" t="s">
        <v>1781</v>
      </c>
      <c r="J21" s="203" t="s">
        <v>1773</v>
      </c>
      <c r="K21" t="s">
        <v>1774</v>
      </c>
    </row>
    <row r="22" spans="1:11" ht="17" x14ac:dyDescent="0.2">
      <c r="A22" t="s">
        <v>1016</v>
      </c>
      <c r="B22" s="66" t="s">
        <v>1424</v>
      </c>
      <c r="D22" t="s">
        <v>1744</v>
      </c>
      <c r="I22" t="s">
        <v>1781</v>
      </c>
      <c r="J22" s="203" t="s">
        <v>1773</v>
      </c>
      <c r="K22" t="s">
        <v>1774</v>
      </c>
    </row>
    <row r="23" spans="1:11" ht="17" x14ac:dyDescent="0.2">
      <c r="A23" t="s">
        <v>1016</v>
      </c>
      <c r="B23" s="66" t="s">
        <v>1419</v>
      </c>
      <c r="D23" t="s">
        <v>1744</v>
      </c>
      <c r="I23" t="s">
        <v>1781</v>
      </c>
      <c r="J23" s="203" t="s">
        <v>1773</v>
      </c>
      <c r="K23" t="s">
        <v>1774</v>
      </c>
    </row>
    <row r="24" spans="1:11" ht="17" x14ac:dyDescent="0.2">
      <c r="A24" t="s">
        <v>1016</v>
      </c>
      <c r="B24" s="66" t="s">
        <v>1420</v>
      </c>
      <c r="D24" t="s">
        <v>1744</v>
      </c>
      <c r="I24" t="s">
        <v>1781</v>
      </c>
      <c r="J24" s="203" t="s">
        <v>1773</v>
      </c>
      <c r="K24" t="s">
        <v>1774</v>
      </c>
    </row>
    <row r="25" spans="1:11" ht="17" x14ac:dyDescent="0.2">
      <c r="A25" t="s">
        <v>1016</v>
      </c>
      <c r="B25" s="66" t="s">
        <v>1421</v>
      </c>
      <c r="D25" t="s">
        <v>1744</v>
      </c>
      <c r="I25" t="s">
        <v>1781</v>
      </c>
      <c r="J25" s="203" t="s">
        <v>1773</v>
      </c>
      <c r="K25" t="s">
        <v>1774</v>
      </c>
    </row>
    <row r="26" spans="1:11" ht="17" x14ac:dyDescent="0.2">
      <c r="A26" t="s">
        <v>1016</v>
      </c>
      <c r="B26" s="66" t="s">
        <v>1422</v>
      </c>
      <c r="D26" t="s">
        <v>1744</v>
      </c>
      <c r="I26" t="s">
        <v>1781</v>
      </c>
      <c r="J26" s="203" t="s">
        <v>1773</v>
      </c>
      <c r="K26" t="s">
        <v>1774</v>
      </c>
    </row>
    <row r="27" spans="1:11" ht="17" x14ac:dyDescent="0.2">
      <c r="A27" t="s">
        <v>1016</v>
      </c>
      <c r="B27" s="66" t="s">
        <v>1423</v>
      </c>
      <c r="D27" t="s">
        <v>1744</v>
      </c>
      <c r="I27" t="s">
        <v>1781</v>
      </c>
      <c r="J27" s="203" t="s">
        <v>1773</v>
      </c>
      <c r="K27" t="s">
        <v>1774</v>
      </c>
    </row>
    <row r="28" spans="1:11" ht="17" x14ac:dyDescent="0.2">
      <c r="A28" t="s">
        <v>1016</v>
      </c>
      <c r="B28" s="66" t="s">
        <v>1425</v>
      </c>
      <c r="D28" t="s">
        <v>1744</v>
      </c>
      <c r="I28" t="s">
        <v>1782</v>
      </c>
      <c r="J28" s="203" t="s">
        <v>1773</v>
      </c>
      <c r="K28" t="s">
        <v>1775</v>
      </c>
    </row>
    <row r="29" spans="1:11" ht="17" x14ac:dyDescent="0.2">
      <c r="A29" t="s">
        <v>1016</v>
      </c>
      <c r="B29" s="66" t="s">
        <v>1426</v>
      </c>
      <c r="D29" t="s">
        <v>1744</v>
      </c>
      <c r="I29" t="s">
        <v>1782</v>
      </c>
      <c r="J29" s="203" t="s">
        <v>1773</v>
      </c>
      <c r="K29" t="s">
        <v>1775</v>
      </c>
    </row>
    <row r="30" spans="1:11" ht="17" x14ac:dyDescent="0.2">
      <c r="A30" t="s">
        <v>1016</v>
      </c>
      <c r="B30" s="66" t="s">
        <v>1427</v>
      </c>
      <c r="D30" t="s">
        <v>1744</v>
      </c>
      <c r="I30" t="s">
        <v>1782</v>
      </c>
      <c r="J30" s="203" t="s">
        <v>1773</v>
      </c>
      <c r="K30" t="s">
        <v>1775</v>
      </c>
    </row>
    <row r="31" spans="1:11" ht="17" x14ac:dyDescent="0.2">
      <c r="A31" t="s">
        <v>1016</v>
      </c>
      <c r="B31" s="66" t="s">
        <v>1428</v>
      </c>
      <c r="D31" t="s">
        <v>1744</v>
      </c>
      <c r="I31" t="s">
        <v>1782</v>
      </c>
      <c r="J31" s="203" t="s">
        <v>1773</v>
      </c>
      <c r="K31" t="s">
        <v>1775</v>
      </c>
    </row>
    <row r="32" spans="1:11" ht="17" x14ac:dyDescent="0.2">
      <c r="A32" t="s">
        <v>1016</v>
      </c>
      <c r="B32" s="66" t="s">
        <v>1429</v>
      </c>
      <c r="D32" t="s">
        <v>1744</v>
      </c>
      <c r="I32" t="s">
        <v>1782</v>
      </c>
      <c r="J32" s="203" t="s">
        <v>1773</v>
      </c>
      <c r="K32" t="s">
        <v>1775</v>
      </c>
    </row>
    <row r="33" spans="1:11" ht="17" x14ac:dyDescent="0.2">
      <c r="A33" t="s">
        <v>1016</v>
      </c>
      <c r="B33" s="66" t="s">
        <v>1430</v>
      </c>
      <c r="D33" t="s">
        <v>1744</v>
      </c>
      <c r="I33" t="s">
        <v>1782</v>
      </c>
      <c r="J33" s="203" t="s">
        <v>1773</v>
      </c>
      <c r="K33" t="s">
        <v>1775</v>
      </c>
    </row>
    <row r="34" spans="1:11" ht="17" x14ac:dyDescent="0.2">
      <c r="A34" t="s">
        <v>1016</v>
      </c>
      <c r="B34" s="66" t="s">
        <v>1431</v>
      </c>
      <c r="D34" t="s">
        <v>1744</v>
      </c>
      <c r="I34" t="s">
        <v>1782</v>
      </c>
      <c r="J34" s="203" t="s">
        <v>1773</v>
      </c>
      <c r="K34" t="s">
        <v>1775</v>
      </c>
    </row>
    <row r="35" spans="1:11" ht="17" x14ac:dyDescent="0.2">
      <c r="A35" t="s">
        <v>1016</v>
      </c>
      <c r="B35" s="66" t="s">
        <v>1432</v>
      </c>
      <c r="D35" t="s">
        <v>1744</v>
      </c>
      <c r="I35" t="s">
        <v>1782</v>
      </c>
      <c r="J35" s="203" t="s">
        <v>1773</v>
      </c>
      <c r="K35" t="s">
        <v>1775</v>
      </c>
    </row>
    <row r="36" spans="1:11" ht="17" x14ac:dyDescent="0.2">
      <c r="A36" t="s">
        <v>1016</v>
      </c>
      <c r="B36" s="66" t="s">
        <v>1433</v>
      </c>
      <c r="D36" t="s">
        <v>1744</v>
      </c>
      <c r="I36" t="s">
        <v>1782</v>
      </c>
      <c r="J36" s="203" t="s">
        <v>1773</v>
      </c>
      <c r="K36" t="s">
        <v>1775</v>
      </c>
    </row>
    <row r="37" spans="1:11" ht="17" x14ac:dyDescent="0.2">
      <c r="A37" t="s">
        <v>1016</v>
      </c>
      <c r="B37" s="66" t="s">
        <v>1434</v>
      </c>
      <c r="D37" t="s">
        <v>1744</v>
      </c>
      <c r="I37" t="s">
        <v>1782</v>
      </c>
      <c r="J37" s="203" t="s">
        <v>1773</v>
      </c>
      <c r="K37" t="s">
        <v>1775</v>
      </c>
    </row>
    <row r="38" spans="1:11" ht="17" x14ac:dyDescent="0.2">
      <c r="A38" t="s">
        <v>1016</v>
      </c>
      <c r="B38" s="66" t="s">
        <v>1435</v>
      </c>
      <c r="D38" t="s">
        <v>1744</v>
      </c>
      <c r="I38" t="s">
        <v>1782</v>
      </c>
      <c r="J38" s="203" t="s">
        <v>1773</v>
      </c>
      <c r="K38" t="s">
        <v>1775</v>
      </c>
    </row>
    <row r="39" spans="1:11" ht="17" x14ac:dyDescent="0.2">
      <c r="A39" t="s">
        <v>1016</v>
      </c>
      <c r="B39" s="66" t="s">
        <v>1436</v>
      </c>
      <c r="D39" t="s">
        <v>1744</v>
      </c>
      <c r="I39" t="s">
        <v>1782</v>
      </c>
      <c r="J39" s="203" t="s">
        <v>1773</v>
      </c>
      <c r="K39" t="s">
        <v>1775</v>
      </c>
    </row>
    <row r="40" spans="1:11" ht="17" x14ac:dyDescent="0.2">
      <c r="A40" t="s">
        <v>1016</v>
      </c>
      <c r="B40" s="66" t="s">
        <v>1437</v>
      </c>
      <c r="D40" t="s">
        <v>1744</v>
      </c>
      <c r="I40" t="s">
        <v>1783</v>
      </c>
      <c r="J40" s="203" t="s">
        <v>1773</v>
      </c>
      <c r="K40" t="s">
        <v>1776</v>
      </c>
    </row>
    <row r="41" spans="1:11" ht="17" x14ac:dyDescent="0.2">
      <c r="A41" t="s">
        <v>1016</v>
      </c>
      <c r="B41" s="66" t="s">
        <v>1438</v>
      </c>
      <c r="D41" t="s">
        <v>1744</v>
      </c>
      <c r="I41" t="s">
        <v>1783</v>
      </c>
      <c r="J41" s="203" t="s">
        <v>1773</v>
      </c>
      <c r="K41" t="s">
        <v>1776</v>
      </c>
    </row>
    <row r="42" spans="1:11" ht="17" x14ac:dyDescent="0.2">
      <c r="A42" t="s">
        <v>1016</v>
      </c>
      <c r="B42" s="66" t="s">
        <v>1439</v>
      </c>
      <c r="D42" t="s">
        <v>1744</v>
      </c>
      <c r="I42" t="s">
        <v>1783</v>
      </c>
      <c r="J42" s="203" t="s">
        <v>1773</v>
      </c>
      <c r="K42" t="s">
        <v>1776</v>
      </c>
    </row>
    <row r="43" spans="1:11" ht="17" x14ac:dyDescent="0.2">
      <c r="A43" t="s">
        <v>1016</v>
      </c>
      <c r="B43" s="66" t="s">
        <v>1440</v>
      </c>
      <c r="D43" t="s">
        <v>1744</v>
      </c>
      <c r="I43" t="s">
        <v>1783</v>
      </c>
      <c r="J43" s="203" t="s">
        <v>1773</v>
      </c>
      <c r="K43" t="s">
        <v>1776</v>
      </c>
    </row>
    <row r="44" spans="1:11" ht="34" x14ac:dyDescent="0.2">
      <c r="A44" t="s">
        <v>1016</v>
      </c>
      <c r="B44" s="66" t="s">
        <v>1441</v>
      </c>
      <c r="D44" t="s">
        <v>1744</v>
      </c>
      <c r="I44" t="s">
        <v>1783</v>
      </c>
      <c r="J44" s="203" t="s">
        <v>1773</v>
      </c>
      <c r="K44" t="s">
        <v>1776</v>
      </c>
    </row>
    <row r="45" spans="1:11" ht="17" x14ac:dyDescent="0.2">
      <c r="A45" t="s">
        <v>1016</v>
      </c>
      <c r="B45" s="66" t="s">
        <v>1442</v>
      </c>
      <c r="D45" t="s">
        <v>1744</v>
      </c>
      <c r="I45" t="s">
        <v>1783</v>
      </c>
      <c r="J45" s="203" t="s">
        <v>1773</v>
      </c>
      <c r="K45" t="s">
        <v>1776</v>
      </c>
    </row>
    <row r="46" spans="1:11" ht="17" x14ac:dyDescent="0.2">
      <c r="A46" t="s">
        <v>1016</v>
      </c>
      <c r="B46" s="66" t="s">
        <v>1443</v>
      </c>
      <c r="D46" t="s">
        <v>1744</v>
      </c>
      <c r="I46" t="s">
        <v>1784</v>
      </c>
      <c r="J46" s="203" t="s">
        <v>1773</v>
      </c>
      <c r="K46" t="s">
        <v>1777</v>
      </c>
    </row>
    <row r="47" spans="1:11" ht="17" x14ac:dyDescent="0.2">
      <c r="A47" t="s">
        <v>1016</v>
      </c>
      <c r="B47" s="66" t="s">
        <v>1444</v>
      </c>
      <c r="D47" t="s">
        <v>1744</v>
      </c>
      <c r="I47" t="s">
        <v>1784</v>
      </c>
      <c r="J47" s="203" t="s">
        <v>1773</v>
      </c>
      <c r="K47" t="s">
        <v>1777</v>
      </c>
    </row>
    <row r="48" spans="1:11" ht="17" x14ac:dyDescent="0.2">
      <c r="A48" t="s">
        <v>1016</v>
      </c>
      <c r="B48" s="66" t="s">
        <v>1445</v>
      </c>
      <c r="D48" t="s">
        <v>1744</v>
      </c>
      <c r="I48" t="s">
        <v>1784</v>
      </c>
      <c r="J48" s="203" t="s">
        <v>1773</v>
      </c>
      <c r="K48" t="s">
        <v>1777</v>
      </c>
    </row>
    <row r="49" spans="1:11" ht="17" x14ac:dyDescent="0.2">
      <c r="A49" t="s">
        <v>1016</v>
      </c>
      <c r="B49" s="66" t="s">
        <v>1446</v>
      </c>
      <c r="D49" t="s">
        <v>1744</v>
      </c>
      <c r="I49" t="s">
        <v>1784</v>
      </c>
      <c r="J49" s="203" t="s">
        <v>1773</v>
      </c>
      <c r="K49" t="s">
        <v>1777</v>
      </c>
    </row>
    <row r="50" spans="1:11" ht="17" x14ac:dyDescent="0.2">
      <c r="A50" t="s">
        <v>1016</v>
      </c>
      <c r="B50" s="66" t="s">
        <v>1447</v>
      </c>
      <c r="D50" t="s">
        <v>1744</v>
      </c>
      <c r="I50" t="s">
        <v>1784</v>
      </c>
      <c r="J50" s="203" t="s">
        <v>1773</v>
      </c>
      <c r="K50" t="s">
        <v>1777</v>
      </c>
    </row>
    <row r="51" spans="1:11" ht="17" x14ac:dyDescent="0.2">
      <c r="A51" t="s">
        <v>1016</v>
      </c>
      <c r="B51" s="66" t="s">
        <v>1448</v>
      </c>
      <c r="D51" t="s">
        <v>1744</v>
      </c>
      <c r="I51" t="s">
        <v>1784</v>
      </c>
      <c r="J51" s="203" t="s">
        <v>1773</v>
      </c>
      <c r="K51" t="s">
        <v>1777</v>
      </c>
    </row>
    <row r="52" spans="1:11" ht="17" x14ac:dyDescent="0.2">
      <c r="A52" t="s">
        <v>1016</v>
      </c>
      <c r="B52" s="66" t="s">
        <v>1449</v>
      </c>
      <c r="D52" t="s">
        <v>1744</v>
      </c>
      <c r="I52" t="s">
        <v>1784</v>
      </c>
      <c r="J52" s="203" t="s">
        <v>1773</v>
      </c>
      <c r="K52" t="s">
        <v>1777</v>
      </c>
    </row>
    <row r="53" spans="1:11" ht="17" x14ac:dyDescent="0.2">
      <c r="A53" t="s">
        <v>1016</v>
      </c>
      <c r="B53" s="66" t="s">
        <v>1450</v>
      </c>
      <c r="D53" t="s">
        <v>1744</v>
      </c>
      <c r="I53" t="s">
        <v>1784</v>
      </c>
      <c r="J53" s="203" t="s">
        <v>1773</v>
      </c>
      <c r="K53" t="s">
        <v>1777</v>
      </c>
    </row>
    <row r="54" spans="1:11" ht="17" x14ac:dyDescent="0.2">
      <c r="A54" t="s">
        <v>1016</v>
      </c>
      <c r="B54" s="66" t="s">
        <v>1451</v>
      </c>
      <c r="D54" t="s">
        <v>1744</v>
      </c>
      <c r="I54" t="s">
        <v>1784</v>
      </c>
      <c r="J54" s="203" t="s">
        <v>1773</v>
      </c>
      <c r="K54" t="s">
        <v>1777</v>
      </c>
    </row>
    <row r="55" spans="1:11" ht="17" x14ac:dyDescent="0.2">
      <c r="A55" t="s">
        <v>1016</v>
      </c>
      <c r="B55" s="66" t="s">
        <v>1452</v>
      </c>
      <c r="D55" t="s">
        <v>1744</v>
      </c>
      <c r="I55" t="s">
        <v>1784</v>
      </c>
      <c r="J55" s="203" t="s">
        <v>1773</v>
      </c>
      <c r="K55" t="s">
        <v>1777</v>
      </c>
    </row>
    <row r="56" spans="1:11" ht="17" x14ac:dyDescent="0.2">
      <c r="A56" t="s">
        <v>1016</v>
      </c>
      <c r="B56" s="66" t="s">
        <v>1453</v>
      </c>
      <c r="D56" t="s">
        <v>1744</v>
      </c>
      <c r="I56" t="s">
        <v>1784</v>
      </c>
      <c r="J56" s="203" t="s">
        <v>1773</v>
      </c>
      <c r="K56" t="s">
        <v>1777</v>
      </c>
    </row>
    <row r="57" spans="1:11" ht="17" x14ac:dyDescent="0.2">
      <c r="A57" t="s">
        <v>1016</v>
      </c>
      <c r="B57" s="66" t="s">
        <v>1467</v>
      </c>
      <c r="D57" t="s">
        <v>1744</v>
      </c>
      <c r="I57" t="s">
        <v>1784</v>
      </c>
      <c r="J57" s="203" t="s">
        <v>1773</v>
      </c>
      <c r="K57" t="s">
        <v>1777</v>
      </c>
    </row>
    <row r="58" spans="1:11" ht="17" x14ac:dyDescent="0.2">
      <c r="A58" t="s">
        <v>1016</v>
      </c>
      <c r="B58" s="66" t="s">
        <v>1468</v>
      </c>
      <c r="D58" t="s">
        <v>1744</v>
      </c>
      <c r="I58" t="s">
        <v>1784</v>
      </c>
      <c r="J58" s="203" t="s">
        <v>1773</v>
      </c>
      <c r="K58" t="s">
        <v>1777</v>
      </c>
    </row>
    <row r="59" spans="1:11" ht="17" x14ac:dyDescent="0.2">
      <c r="A59" t="s">
        <v>1016</v>
      </c>
      <c r="B59" s="66" t="s">
        <v>1469</v>
      </c>
      <c r="D59" t="s">
        <v>1744</v>
      </c>
      <c r="I59" t="s">
        <v>1784</v>
      </c>
      <c r="J59" s="203" t="s">
        <v>1773</v>
      </c>
      <c r="K59" t="s">
        <v>1777</v>
      </c>
    </row>
    <row r="60" spans="1:11" ht="17" x14ac:dyDescent="0.2">
      <c r="A60" t="s">
        <v>1016</v>
      </c>
      <c r="B60" s="66" t="s">
        <v>1470</v>
      </c>
      <c r="D60" t="s">
        <v>1744</v>
      </c>
      <c r="I60" t="s">
        <v>1784</v>
      </c>
      <c r="J60" s="203" t="s">
        <v>1773</v>
      </c>
      <c r="K60" t="s">
        <v>1777</v>
      </c>
    </row>
    <row r="61" spans="1:11" ht="17" x14ac:dyDescent="0.2">
      <c r="A61" t="s">
        <v>1016</v>
      </c>
      <c r="B61" s="66" t="s">
        <v>1471</v>
      </c>
      <c r="D61" t="s">
        <v>1744</v>
      </c>
      <c r="I61" t="s">
        <v>1784</v>
      </c>
      <c r="J61" s="203" t="s">
        <v>1773</v>
      </c>
      <c r="K61" t="s">
        <v>1777</v>
      </c>
    </row>
    <row r="62" spans="1:11" ht="17" x14ac:dyDescent="0.2">
      <c r="A62" t="s">
        <v>1016</v>
      </c>
      <c r="B62" s="66" t="s">
        <v>1472</v>
      </c>
      <c r="D62" t="s">
        <v>1744</v>
      </c>
      <c r="I62" t="s">
        <v>1784</v>
      </c>
      <c r="J62" s="203" t="s">
        <v>1773</v>
      </c>
      <c r="K62" t="s">
        <v>1777</v>
      </c>
    </row>
    <row r="63" spans="1:11" ht="17" x14ac:dyDescent="0.2">
      <c r="A63" t="s">
        <v>1016</v>
      </c>
      <c r="B63" s="66" t="s">
        <v>1473</v>
      </c>
      <c r="D63" t="s">
        <v>1744</v>
      </c>
      <c r="I63" t="s">
        <v>1784</v>
      </c>
      <c r="J63" s="203" t="s">
        <v>1773</v>
      </c>
      <c r="K63" t="s">
        <v>1777</v>
      </c>
    </row>
    <row r="64" spans="1:11" ht="17" x14ac:dyDescent="0.2">
      <c r="A64" t="s">
        <v>1016</v>
      </c>
      <c r="B64" s="66" t="s">
        <v>1474</v>
      </c>
      <c r="D64" t="s">
        <v>1744</v>
      </c>
      <c r="I64" t="s">
        <v>1784</v>
      </c>
      <c r="J64" s="203" t="s">
        <v>1773</v>
      </c>
      <c r="K64" t="s">
        <v>1777</v>
      </c>
    </row>
    <row r="65" spans="1:11" ht="17" x14ac:dyDescent="0.2">
      <c r="A65" t="s">
        <v>1016</v>
      </c>
      <c r="B65" s="66" t="s">
        <v>1475</v>
      </c>
      <c r="D65" t="s">
        <v>1744</v>
      </c>
      <c r="I65" t="s">
        <v>1784</v>
      </c>
      <c r="J65" s="203" t="s">
        <v>1773</v>
      </c>
      <c r="K65" t="s">
        <v>1777</v>
      </c>
    </row>
    <row r="66" spans="1:11" ht="17" x14ac:dyDescent="0.2">
      <c r="A66" t="s">
        <v>1016</v>
      </c>
      <c r="B66" s="66" t="s">
        <v>1476</v>
      </c>
      <c r="D66" t="s">
        <v>1744</v>
      </c>
      <c r="I66" t="s">
        <v>1784</v>
      </c>
      <c r="J66" s="203" t="s">
        <v>1773</v>
      </c>
      <c r="K66" t="s">
        <v>1777</v>
      </c>
    </row>
    <row r="67" spans="1:11" ht="17" x14ac:dyDescent="0.2">
      <c r="A67" t="s">
        <v>1016</v>
      </c>
      <c r="B67" s="66" t="s">
        <v>1477</v>
      </c>
      <c r="D67" t="s">
        <v>1744</v>
      </c>
      <c r="I67" t="s">
        <v>1784</v>
      </c>
      <c r="J67" s="203" t="s">
        <v>1773</v>
      </c>
      <c r="K67" t="s">
        <v>1777</v>
      </c>
    </row>
    <row r="68" spans="1:11" ht="17" x14ac:dyDescent="0.2">
      <c r="A68" t="s">
        <v>1016</v>
      </c>
      <c r="B68" s="66" t="s">
        <v>1478</v>
      </c>
      <c r="D68" t="s">
        <v>1744</v>
      </c>
      <c r="I68" t="s">
        <v>1784</v>
      </c>
      <c r="J68" s="203" t="s">
        <v>1773</v>
      </c>
      <c r="K68" t="s">
        <v>1777</v>
      </c>
    </row>
    <row r="69" spans="1:11" ht="17" x14ac:dyDescent="0.2">
      <c r="A69" t="s">
        <v>1016</v>
      </c>
      <c r="B69" s="66" t="s">
        <v>1490</v>
      </c>
      <c r="D69" t="s">
        <v>1744</v>
      </c>
      <c r="I69" t="s">
        <v>1784</v>
      </c>
      <c r="J69" s="203" t="s">
        <v>1773</v>
      </c>
      <c r="K69" t="s">
        <v>1777</v>
      </c>
    </row>
    <row r="70" spans="1:11" ht="17" x14ac:dyDescent="0.2">
      <c r="A70" t="s">
        <v>1016</v>
      </c>
      <c r="B70" s="66" t="s">
        <v>1491</v>
      </c>
      <c r="D70" t="s">
        <v>1744</v>
      </c>
      <c r="I70" t="s">
        <v>1784</v>
      </c>
      <c r="J70" s="203" t="s">
        <v>1773</v>
      </c>
      <c r="K70" t="s">
        <v>1777</v>
      </c>
    </row>
    <row r="71" spans="1:11" ht="17" x14ac:dyDescent="0.2">
      <c r="A71" t="s">
        <v>1016</v>
      </c>
      <c r="B71" s="66" t="s">
        <v>1492</v>
      </c>
      <c r="D71" t="s">
        <v>1744</v>
      </c>
      <c r="I71" t="s">
        <v>1784</v>
      </c>
      <c r="J71" s="203" t="s">
        <v>1773</v>
      </c>
      <c r="K71" t="s">
        <v>1777</v>
      </c>
    </row>
    <row r="72" spans="1:11" ht="17" x14ac:dyDescent="0.2">
      <c r="A72" t="s">
        <v>1016</v>
      </c>
      <c r="B72" s="66" t="s">
        <v>1493</v>
      </c>
      <c r="D72" t="s">
        <v>1744</v>
      </c>
      <c r="I72" t="s">
        <v>1784</v>
      </c>
      <c r="J72" s="203" t="s">
        <v>1773</v>
      </c>
      <c r="K72" t="s">
        <v>1777</v>
      </c>
    </row>
    <row r="73" spans="1:11" ht="17" x14ac:dyDescent="0.2">
      <c r="A73" t="s">
        <v>1016</v>
      </c>
      <c r="B73" s="66" t="s">
        <v>1494</v>
      </c>
      <c r="D73" t="s">
        <v>1744</v>
      </c>
      <c r="I73" t="s">
        <v>1784</v>
      </c>
      <c r="J73" s="203" t="s">
        <v>1773</v>
      </c>
      <c r="K73" t="s">
        <v>1777</v>
      </c>
    </row>
    <row r="74" spans="1:11" ht="17" x14ac:dyDescent="0.2">
      <c r="A74" t="s">
        <v>1016</v>
      </c>
      <c r="B74" s="66" t="s">
        <v>1495</v>
      </c>
      <c r="D74" t="s">
        <v>1744</v>
      </c>
      <c r="I74" t="s">
        <v>1784</v>
      </c>
      <c r="J74" s="203" t="s">
        <v>1773</v>
      </c>
      <c r="K74" t="s">
        <v>1777</v>
      </c>
    </row>
    <row r="75" spans="1:11" ht="17" x14ac:dyDescent="0.2">
      <c r="A75" t="s">
        <v>1016</v>
      </c>
      <c r="B75" s="66" t="s">
        <v>1496</v>
      </c>
      <c r="D75" t="s">
        <v>1744</v>
      </c>
      <c r="I75" t="s">
        <v>1784</v>
      </c>
      <c r="J75" s="203" t="s">
        <v>1773</v>
      </c>
      <c r="K75" t="s">
        <v>1777</v>
      </c>
    </row>
    <row r="76" spans="1:11" ht="17" x14ac:dyDescent="0.2">
      <c r="A76" t="s">
        <v>1016</v>
      </c>
      <c r="B76" s="66" t="s">
        <v>1497</v>
      </c>
      <c r="D76" t="s">
        <v>1744</v>
      </c>
      <c r="I76" t="s">
        <v>1784</v>
      </c>
      <c r="J76" s="203" t="s">
        <v>1773</v>
      </c>
      <c r="K76" t="s">
        <v>1777</v>
      </c>
    </row>
    <row r="77" spans="1:11" ht="17" x14ac:dyDescent="0.2">
      <c r="A77" t="s">
        <v>1016</v>
      </c>
      <c r="B77" s="66" t="s">
        <v>1498</v>
      </c>
      <c r="D77" t="s">
        <v>1744</v>
      </c>
      <c r="I77" t="s">
        <v>1784</v>
      </c>
      <c r="J77" s="203" t="s">
        <v>1773</v>
      </c>
      <c r="K77" t="s">
        <v>1777</v>
      </c>
    </row>
    <row r="78" spans="1:11" ht="17" x14ac:dyDescent="0.2">
      <c r="A78" t="s">
        <v>1016</v>
      </c>
      <c r="B78" s="66" t="s">
        <v>1499</v>
      </c>
      <c r="D78" t="s">
        <v>1744</v>
      </c>
      <c r="I78" t="s">
        <v>1784</v>
      </c>
      <c r="J78" s="203" t="s">
        <v>1773</v>
      </c>
      <c r="K78" t="s">
        <v>1777</v>
      </c>
    </row>
    <row r="79" spans="1:11" ht="17" x14ac:dyDescent="0.2">
      <c r="A79" t="s">
        <v>1016</v>
      </c>
      <c r="B79" s="66" t="s">
        <v>1500</v>
      </c>
      <c r="D79" t="s">
        <v>1744</v>
      </c>
      <c r="I79" t="s">
        <v>1784</v>
      </c>
      <c r="J79" s="203" t="s">
        <v>1773</v>
      </c>
      <c r="K79" t="s">
        <v>1777</v>
      </c>
    </row>
    <row r="80" spans="1:11" ht="17" x14ac:dyDescent="0.2">
      <c r="A80" t="s">
        <v>1016</v>
      </c>
      <c r="B80" s="66" t="s">
        <v>1501</v>
      </c>
      <c r="D80" t="s">
        <v>1744</v>
      </c>
      <c r="I80" t="s">
        <v>1784</v>
      </c>
      <c r="J80" s="203" t="s">
        <v>1773</v>
      </c>
      <c r="K80" t="s">
        <v>1777</v>
      </c>
    </row>
    <row r="81" spans="1:11" ht="17" x14ac:dyDescent="0.2">
      <c r="A81" t="s">
        <v>1016</v>
      </c>
      <c r="B81" s="66" t="s">
        <v>1502</v>
      </c>
      <c r="D81" t="s">
        <v>1744</v>
      </c>
      <c r="I81" t="s">
        <v>1784</v>
      </c>
      <c r="J81" s="203" t="s">
        <v>1773</v>
      </c>
      <c r="K81" t="s">
        <v>1777</v>
      </c>
    </row>
    <row r="82" spans="1:11" ht="17" x14ac:dyDescent="0.2">
      <c r="A82" t="s">
        <v>1016</v>
      </c>
      <c r="B82" s="66" t="s">
        <v>1503</v>
      </c>
      <c r="D82" t="s">
        <v>1744</v>
      </c>
      <c r="I82" t="s">
        <v>1784</v>
      </c>
      <c r="J82" s="203" t="s">
        <v>1773</v>
      </c>
      <c r="K82" t="s">
        <v>1777</v>
      </c>
    </row>
    <row r="83" spans="1:11" ht="17" x14ac:dyDescent="0.2">
      <c r="A83" t="s">
        <v>1016</v>
      </c>
      <c r="B83" s="66" t="s">
        <v>1513</v>
      </c>
      <c r="D83" t="s">
        <v>1744</v>
      </c>
      <c r="I83" t="s">
        <v>1784</v>
      </c>
      <c r="J83" s="203" t="s">
        <v>1773</v>
      </c>
      <c r="K83" t="s">
        <v>1777</v>
      </c>
    </row>
    <row r="84" spans="1:11" ht="17" x14ac:dyDescent="0.2">
      <c r="A84" t="s">
        <v>1016</v>
      </c>
      <c r="B84" s="66" t="s">
        <v>1514</v>
      </c>
      <c r="D84" t="s">
        <v>1744</v>
      </c>
      <c r="I84" t="s">
        <v>1784</v>
      </c>
      <c r="J84" s="203" t="s">
        <v>1773</v>
      </c>
      <c r="K84" t="s">
        <v>1777</v>
      </c>
    </row>
    <row r="85" spans="1:11" ht="17" x14ac:dyDescent="0.2">
      <c r="A85" t="s">
        <v>1016</v>
      </c>
      <c r="B85" s="66" t="s">
        <v>1515</v>
      </c>
      <c r="D85" t="s">
        <v>1744</v>
      </c>
      <c r="I85" t="s">
        <v>1784</v>
      </c>
      <c r="J85" s="203" t="s">
        <v>1773</v>
      </c>
      <c r="K85" t="s">
        <v>1777</v>
      </c>
    </row>
    <row r="86" spans="1:11" ht="17" x14ac:dyDescent="0.2">
      <c r="A86" t="s">
        <v>1016</v>
      </c>
      <c r="B86" s="66" t="s">
        <v>1516</v>
      </c>
      <c r="D86" t="s">
        <v>1744</v>
      </c>
      <c r="I86" t="s">
        <v>1784</v>
      </c>
      <c r="J86" s="203" t="s">
        <v>1773</v>
      </c>
      <c r="K86" t="s">
        <v>1777</v>
      </c>
    </row>
    <row r="87" spans="1:11" ht="17" x14ac:dyDescent="0.2">
      <c r="A87" t="s">
        <v>1016</v>
      </c>
      <c r="B87" s="66" t="s">
        <v>1517</v>
      </c>
      <c r="D87" t="s">
        <v>1744</v>
      </c>
      <c r="I87" t="s">
        <v>1784</v>
      </c>
      <c r="J87" s="203" t="s">
        <v>1773</v>
      </c>
      <c r="K87" t="s">
        <v>1777</v>
      </c>
    </row>
    <row r="88" spans="1:11" ht="17" x14ac:dyDescent="0.2">
      <c r="A88" t="s">
        <v>1016</v>
      </c>
      <c r="B88" s="66" t="s">
        <v>1518</v>
      </c>
      <c r="D88" t="s">
        <v>1744</v>
      </c>
      <c r="I88" t="s">
        <v>1784</v>
      </c>
      <c r="J88" s="203" t="s">
        <v>1773</v>
      </c>
      <c r="K88" t="s">
        <v>1777</v>
      </c>
    </row>
    <row r="89" spans="1:11" ht="17" x14ac:dyDescent="0.2">
      <c r="A89" t="s">
        <v>1016</v>
      </c>
      <c r="B89" s="66" t="s">
        <v>1519</v>
      </c>
      <c r="D89" t="s">
        <v>1744</v>
      </c>
      <c r="I89" t="s">
        <v>1784</v>
      </c>
      <c r="J89" s="203" t="s">
        <v>1773</v>
      </c>
      <c r="K89" t="s">
        <v>1777</v>
      </c>
    </row>
    <row r="90" spans="1:11" ht="17" x14ac:dyDescent="0.2">
      <c r="A90" t="s">
        <v>1016</v>
      </c>
      <c r="B90" s="66" t="s">
        <v>1520</v>
      </c>
      <c r="D90" t="s">
        <v>1744</v>
      </c>
      <c r="I90" t="s">
        <v>1784</v>
      </c>
      <c r="J90" s="203" t="s">
        <v>1773</v>
      </c>
      <c r="K90" t="s">
        <v>1777</v>
      </c>
    </row>
    <row r="91" spans="1:11" ht="17" x14ac:dyDescent="0.2">
      <c r="A91" t="s">
        <v>1016</v>
      </c>
      <c r="B91" s="66" t="s">
        <v>1521</v>
      </c>
      <c r="D91" t="s">
        <v>1744</v>
      </c>
      <c r="I91" t="s">
        <v>1784</v>
      </c>
      <c r="J91" s="203" t="s">
        <v>1773</v>
      </c>
      <c r="K91" t="s">
        <v>1777</v>
      </c>
    </row>
    <row r="92" spans="1:11" ht="17" x14ac:dyDescent="0.2">
      <c r="A92" t="s">
        <v>1016</v>
      </c>
      <c r="B92" s="66" t="s">
        <v>1522</v>
      </c>
      <c r="D92" t="s">
        <v>1744</v>
      </c>
      <c r="I92" t="s">
        <v>1784</v>
      </c>
      <c r="J92" s="203" t="s">
        <v>1773</v>
      </c>
      <c r="K92" t="s">
        <v>1777</v>
      </c>
    </row>
    <row r="93" spans="1:11" ht="17" x14ac:dyDescent="0.2">
      <c r="A93" t="s">
        <v>1016</v>
      </c>
      <c r="B93" s="66" t="s">
        <v>1454</v>
      </c>
      <c r="D93" t="s">
        <v>1744</v>
      </c>
      <c r="I93" t="s">
        <v>1784</v>
      </c>
      <c r="J93" s="203" t="s">
        <v>1773</v>
      </c>
      <c r="K93" t="s">
        <v>1777</v>
      </c>
    </row>
    <row r="94" spans="1:11" ht="17" x14ac:dyDescent="0.2">
      <c r="A94" t="s">
        <v>1016</v>
      </c>
      <c r="B94" s="66" t="s">
        <v>1523</v>
      </c>
      <c r="D94" t="s">
        <v>1744</v>
      </c>
      <c r="I94" t="s">
        <v>1784</v>
      </c>
      <c r="J94" s="203" t="s">
        <v>1773</v>
      </c>
      <c r="K94" t="s">
        <v>1777</v>
      </c>
    </row>
    <row r="95" spans="1:11" ht="17" x14ac:dyDescent="0.2">
      <c r="A95" t="s">
        <v>1016</v>
      </c>
      <c r="B95" s="66" t="s">
        <v>1524</v>
      </c>
      <c r="D95" t="s">
        <v>1744</v>
      </c>
      <c r="I95" t="s">
        <v>1784</v>
      </c>
      <c r="J95" s="203" t="s">
        <v>1773</v>
      </c>
      <c r="K95" t="s">
        <v>1777</v>
      </c>
    </row>
    <row r="96" spans="1:11" ht="17" x14ac:dyDescent="0.2">
      <c r="A96" t="s">
        <v>1016</v>
      </c>
      <c r="B96" s="66" t="s">
        <v>1525</v>
      </c>
      <c r="D96" t="s">
        <v>1744</v>
      </c>
      <c r="I96" t="s">
        <v>1784</v>
      </c>
      <c r="J96" s="203" t="s">
        <v>1773</v>
      </c>
      <c r="K96" t="s">
        <v>1777</v>
      </c>
    </row>
    <row r="97" spans="1:11" ht="17" x14ac:dyDescent="0.2">
      <c r="A97" t="s">
        <v>1016</v>
      </c>
      <c r="B97" s="66" t="s">
        <v>1455</v>
      </c>
      <c r="D97" t="s">
        <v>1744</v>
      </c>
      <c r="I97" t="s">
        <v>1784</v>
      </c>
      <c r="J97" s="203" t="s">
        <v>1773</v>
      </c>
      <c r="K97" t="s">
        <v>1777</v>
      </c>
    </row>
    <row r="98" spans="1:11" ht="17" x14ac:dyDescent="0.2">
      <c r="A98" t="s">
        <v>1016</v>
      </c>
      <c r="B98" s="66" t="s">
        <v>1456</v>
      </c>
      <c r="D98" t="s">
        <v>1744</v>
      </c>
      <c r="I98" t="s">
        <v>1784</v>
      </c>
      <c r="J98" s="203" t="s">
        <v>1773</v>
      </c>
      <c r="K98" t="s">
        <v>1777</v>
      </c>
    </row>
    <row r="99" spans="1:11" ht="17" x14ac:dyDescent="0.2">
      <c r="A99" t="s">
        <v>1016</v>
      </c>
      <c r="B99" s="66" t="s">
        <v>1457</v>
      </c>
      <c r="D99" t="s">
        <v>1744</v>
      </c>
      <c r="I99" t="s">
        <v>1784</v>
      </c>
      <c r="J99" s="203" t="s">
        <v>1773</v>
      </c>
      <c r="K99" t="s">
        <v>1777</v>
      </c>
    </row>
    <row r="100" spans="1:11" ht="17" x14ac:dyDescent="0.2">
      <c r="A100" t="s">
        <v>1016</v>
      </c>
      <c r="B100" s="66" t="s">
        <v>1458</v>
      </c>
      <c r="D100" t="s">
        <v>1744</v>
      </c>
      <c r="I100" t="s">
        <v>1784</v>
      </c>
      <c r="J100" s="203" t="s">
        <v>1773</v>
      </c>
      <c r="K100" t="s">
        <v>1777</v>
      </c>
    </row>
    <row r="101" spans="1:11" ht="17" x14ac:dyDescent="0.2">
      <c r="A101" t="s">
        <v>1016</v>
      </c>
      <c r="B101" s="66" t="s">
        <v>1459</v>
      </c>
      <c r="D101" t="s">
        <v>1744</v>
      </c>
      <c r="I101" t="s">
        <v>1784</v>
      </c>
      <c r="J101" s="203" t="s">
        <v>1773</v>
      </c>
      <c r="K101" t="s">
        <v>1777</v>
      </c>
    </row>
    <row r="102" spans="1:11" ht="17" x14ac:dyDescent="0.2">
      <c r="A102" t="s">
        <v>1016</v>
      </c>
      <c r="B102" s="66" t="s">
        <v>1460</v>
      </c>
      <c r="D102" t="s">
        <v>1744</v>
      </c>
      <c r="I102" t="s">
        <v>1784</v>
      </c>
      <c r="J102" s="203" t="s">
        <v>1773</v>
      </c>
      <c r="K102" t="s">
        <v>1777</v>
      </c>
    </row>
    <row r="103" spans="1:11" ht="17" x14ac:dyDescent="0.2">
      <c r="A103" t="s">
        <v>1016</v>
      </c>
      <c r="B103" s="66" t="s">
        <v>1461</v>
      </c>
      <c r="D103" t="s">
        <v>1744</v>
      </c>
      <c r="I103" t="s">
        <v>1784</v>
      </c>
      <c r="J103" s="203" t="s">
        <v>1773</v>
      </c>
      <c r="K103" t="s">
        <v>1777</v>
      </c>
    </row>
    <row r="104" spans="1:11" ht="17" x14ac:dyDescent="0.2">
      <c r="A104" t="s">
        <v>1016</v>
      </c>
      <c r="B104" s="66" t="s">
        <v>1462</v>
      </c>
      <c r="D104" t="s">
        <v>1744</v>
      </c>
      <c r="I104" t="s">
        <v>1784</v>
      </c>
      <c r="J104" s="203" t="s">
        <v>1773</v>
      </c>
      <c r="K104" t="s">
        <v>1777</v>
      </c>
    </row>
    <row r="105" spans="1:11" ht="17" x14ac:dyDescent="0.2">
      <c r="A105" t="s">
        <v>1016</v>
      </c>
      <c r="B105" s="66" t="s">
        <v>1463</v>
      </c>
      <c r="D105" t="s">
        <v>1744</v>
      </c>
      <c r="I105" t="s">
        <v>1784</v>
      </c>
      <c r="J105" s="203" t="s">
        <v>1773</v>
      </c>
      <c r="K105" t="s">
        <v>1777</v>
      </c>
    </row>
    <row r="106" spans="1:11" ht="17" x14ac:dyDescent="0.2">
      <c r="A106" t="s">
        <v>1016</v>
      </c>
      <c r="B106" s="66" t="s">
        <v>1464</v>
      </c>
      <c r="D106" t="s">
        <v>1744</v>
      </c>
      <c r="I106" t="s">
        <v>1784</v>
      </c>
      <c r="J106" s="203" t="s">
        <v>1773</v>
      </c>
      <c r="K106" t="s">
        <v>1777</v>
      </c>
    </row>
    <row r="107" spans="1:11" ht="34" x14ac:dyDescent="0.2">
      <c r="A107" t="s">
        <v>1016</v>
      </c>
      <c r="B107" s="66" t="s">
        <v>1465</v>
      </c>
      <c r="D107" t="s">
        <v>1744</v>
      </c>
      <c r="I107" t="s">
        <v>1784</v>
      </c>
      <c r="J107" s="203" t="s">
        <v>1773</v>
      </c>
      <c r="K107" t="s">
        <v>1777</v>
      </c>
    </row>
    <row r="108" spans="1:11" ht="34" x14ac:dyDescent="0.2">
      <c r="A108" t="s">
        <v>1016</v>
      </c>
      <c r="B108" s="66" t="s">
        <v>1466</v>
      </c>
      <c r="D108" t="s">
        <v>1744</v>
      </c>
      <c r="I108" t="s">
        <v>1784</v>
      </c>
      <c r="J108" s="203" t="s">
        <v>1773</v>
      </c>
      <c r="K108" t="s">
        <v>1777</v>
      </c>
    </row>
    <row r="109" spans="1:11" ht="17" x14ac:dyDescent="0.2">
      <c r="A109" t="s">
        <v>1016</v>
      </c>
      <c r="B109" s="66" t="s">
        <v>1479</v>
      </c>
      <c r="D109" t="s">
        <v>1744</v>
      </c>
      <c r="I109" t="s">
        <v>1784</v>
      </c>
      <c r="J109" s="203" t="s">
        <v>1773</v>
      </c>
      <c r="K109" t="s">
        <v>1777</v>
      </c>
    </row>
    <row r="110" spans="1:11" ht="17" x14ac:dyDescent="0.2">
      <c r="A110" t="s">
        <v>1016</v>
      </c>
      <c r="B110" s="66" t="s">
        <v>1480</v>
      </c>
      <c r="D110" t="s">
        <v>1744</v>
      </c>
      <c r="I110" t="s">
        <v>1784</v>
      </c>
      <c r="J110" s="203" t="s">
        <v>1773</v>
      </c>
      <c r="K110" t="s">
        <v>1777</v>
      </c>
    </row>
    <row r="111" spans="1:11" ht="17" x14ac:dyDescent="0.2">
      <c r="A111" t="s">
        <v>1016</v>
      </c>
      <c r="B111" s="66" t="s">
        <v>1481</v>
      </c>
      <c r="D111" t="s">
        <v>1744</v>
      </c>
      <c r="I111" t="s">
        <v>1784</v>
      </c>
      <c r="J111" s="203" t="s">
        <v>1773</v>
      </c>
      <c r="K111" t="s">
        <v>1777</v>
      </c>
    </row>
    <row r="112" spans="1:11" ht="17" x14ac:dyDescent="0.2">
      <c r="A112" t="s">
        <v>1016</v>
      </c>
      <c r="B112" s="66" t="s">
        <v>1482</v>
      </c>
      <c r="D112" t="s">
        <v>1744</v>
      </c>
      <c r="I112" t="s">
        <v>1784</v>
      </c>
      <c r="J112" s="203" t="s">
        <v>1773</v>
      </c>
      <c r="K112" t="s">
        <v>1777</v>
      </c>
    </row>
    <row r="113" spans="1:11" ht="17" x14ac:dyDescent="0.2">
      <c r="A113" t="s">
        <v>1016</v>
      </c>
      <c r="B113" s="66" t="s">
        <v>1483</v>
      </c>
      <c r="D113" t="s">
        <v>1744</v>
      </c>
      <c r="I113" t="s">
        <v>1784</v>
      </c>
      <c r="J113" s="203" t="s">
        <v>1773</v>
      </c>
      <c r="K113" t="s">
        <v>1777</v>
      </c>
    </row>
    <row r="114" spans="1:11" ht="17" x14ac:dyDescent="0.2">
      <c r="A114" t="s">
        <v>1016</v>
      </c>
      <c r="B114" s="66" t="s">
        <v>1484</v>
      </c>
      <c r="D114" t="s">
        <v>1744</v>
      </c>
      <c r="I114" t="s">
        <v>1784</v>
      </c>
      <c r="J114" s="203" t="s">
        <v>1773</v>
      </c>
      <c r="K114" t="s">
        <v>1777</v>
      </c>
    </row>
    <row r="115" spans="1:11" ht="17" x14ac:dyDescent="0.2">
      <c r="A115" t="s">
        <v>1016</v>
      </c>
      <c r="B115" s="66" t="s">
        <v>1485</v>
      </c>
      <c r="D115" t="s">
        <v>1744</v>
      </c>
      <c r="I115" t="s">
        <v>1784</v>
      </c>
      <c r="J115" s="203" t="s">
        <v>1773</v>
      </c>
      <c r="K115" t="s">
        <v>1777</v>
      </c>
    </row>
    <row r="116" spans="1:11" ht="17" x14ac:dyDescent="0.2">
      <c r="A116" t="s">
        <v>1016</v>
      </c>
      <c r="B116" s="66" t="s">
        <v>1486</v>
      </c>
      <c r="D116" t="s">
        <v>1744</v>
      </c>
      <c r="I116" t="s">
        <v>1784</v>
      </c>
      <c r="J116" s="203" t="s">
        <v>1773</v>
      </c>
      <c r="K116" t="s">
        <v>1777</v>
      </c>
    </row>
    <row r="117" spans="1:11" ht="17" x14ac:dyDescent="0.2">
      <c r="A117" t="s">
        <v>1016</v>
      </c>
      <c r="B117" s="66" t="s">
        <v>1487</v>
      </c>
      <c r="D117" t="s">
        <v>1744</v>
      </c>
      <c r="I117" t="s">
        <v>1784</v>
      </c>
      <c r="J117" s="203" t="s">
        <v>1773</v>
      </c>
      <c r="K117" t="s">
        <v>1777</v>
      </c>
    </row>
    <row r="118" spans="1:11" ht="17" x14ac:dyDescent="0.2">
      <c r="A118" t="s">
        <v>1016</v>
      </c>
      <c r="B118" s="66" t="s">
        <v>1488</v>
      </c>
      <c r="D118" t="s">
        <v>1744</v>
      </c>
      <c r="I118" t="s">
        <v>1784</v>
      </c>
      <c r="J118" s="203" t="s">
        <v>1773</v>
      </c>
      <c r="K118" t="s">
        <v>1777</v>
      </c>
    </row>
    <row r="119" spans="1:11" ht="17" x14ac:dyDescent="0.2">
      <c r="A119" t="s">
        <v>1016</v>
      </c>
      <c r="B119" s="66" t="s">
        <v>1489</v>
      </c>
      <c r="D119" t="s">
        <v>1744</v>
      </c>
      <c r="I119" t="s">
        <v>1784</v>
      </c>
      <c r="J119" s="203" t="s">
        <v>1773</v>
      </c>
      <c r="K119" t="s">
        <v>1777</v>
      </c>
    </row>
    <row r="120" spans="1:11" ht="17" x14ac:dyDescent="0.2">
      <c r="A120" t="s">
        <v>1016</v>
      </c>
      <c r="B120" s="66" t="s">
        <v>1504</v>
      </c>
      <c r="D120" t="s">
        <v>1744</v>
      </c>
      <c r="I120" t="s">
        <v>1784</v>
      </c>
      <c r="J120" s="203" t="s">
        <v>1773</v>
      </c>
      <c r="K120" t="s">
        <v>1777</v>
      </c>
    </row>
    <row r="121" spans="1:11" ht="17" x14ac:dyDescent="0.2">
      <c r="A121" t="s">
        <v>1016</v>
      </c>
      <c r="B121" s="66" t="s">
        <v>1505</v>
      </c>
      <c r="D121" t="s">
        <v>1744</v>
      </c>
      <c r="I121" t="s">
        <v>1784</v>
      </c>
      <c r="J121" s="203" t="s">
        <v>1773</v>
      </c>
      <c r="K121" t="s">
        <v>1777</v>
      </c>
    </row>
    <row r="122" spans="1:11" ht="17" x14ac:dyDescent="0.2">
      <c r="A122" t="s">
        <v>1016</v>
      </c>
      <c r="B122" s="66" t="s">
        <v>1506</v>
      </c>
      <c r="D122" t="s">
        <v>1744</v>
      </c>
      <c r="I122" t="s">
        <v>1784</v>
      </c>
      <c r="J122" s="203" t="s">
        <v>1773</v>
      </c>
      <c r="K122" t="s">
        <v>1777</v>
      </c>
    </row>
    <row r="123" spans="1:11" ht="17" x14ac:dyDescent="0.2">
      <c r="A123" t="s">
        <v>1016</v>
      </c>
      <c r="B123" s="66" t="s">
        <v>1507</v>
      </c>
      <c r="D123" t="s">
        <v>1744</v>
      </c>
      <c r="I123" t="s">
        <v>1784</v>
      </c>
      <c r="J123" s="203" t="s">
        <v>1773</v>
      </c>
      <c r="K123" t="s">
        <v>1777</v>
      </c>
    </row>
    <row r="124" spans="1:11" ht="17" x14ac:dyDescent="0.2">
      <c r="A124" t="s">
        <v>1016</v>
      </c>
      <c r="B124" s="66" t="s">
        <v>1508</v>
      </c>
      <c r="D124" t="s">
        <v>1744</v>
      </c>
      <c r="I124" t="s">
        <v>1784</v>
      </c>
      <c r="J124" s="203" t="s">
        <v>1773</v>
      </c>
      <c r="K124" t="s">
        <v>1777</v>
      </c>
    </row>
    <row r="125" spans="1:11" ht="17" x14ac:dyDescent="0.2">
      <c r="A125" t="s">
        <v>1016</v>
      </c>
      <c r="B125" s="66" t="s">
        <v>1509</v>
      </c>
      <c r="D125" t="s">
        <v>1744</v>
      </c>
      <c r="I125" t="s">
        <v>1784</v>
      </c>
      <c r="J125" s="203" t="s">
        <v>1773</v>
      </c>
      <c r="K125" t="s">
        <v>1777</v>
      </c>
    </row>
    <row r="126" spans="1:11" ht="17" x14ac:dyDescent="0.2">
      <c r="A126" t="s">
        <v>1016</v>
      </c>
      <c r="B126" s="66" t="s">
        <v>1510</v>
      </c>
      <c r="D126" t="s">
        <v>1744</v>
      </c>
      <c r="I126" t="s">
        <v>1784</v>
      </c>
      <c r="J126" s="203" t="s">
        <v>1773</v>
      </c>
      <c r="K126" t="s">
        <v>1777</v>
      </c>
    </row>
    <row r="127" spans="1:11" ht="17" x14ac:dyDescent="0.2">
      <c r="A127" t="s">
        <v>1016</v>
      </c>
      <c r="B127" s="66" t="s">
        <v>1511</v>
      </c>
      <c r="D127" t="s">
        <v>1744</v>
      </c>
      <c r="I127" t="s">
        <v>1784</v>
      </c>
      <c r="J127" s="203" t="s">
        <v>1773</v>
      </c>
      <c r="K127" t="s">
        <v>1777</v>
      </c>
    </row>
    <row r="128" spans="1:11" ht="17" x14ac:dyDescent="0.2">
      <c r="A128" t="s">
        <v>1016</v>
      </c>
      <c r="B128" s="66" t="s">
        <v>1512</v>
      </c>
      <c r="D128" t="s">
        <v>1744</v>
      </c>
      <c r="I128" t="s">
        <v>1784</v>
      </c>
      <c r="J128" s="203" t="s">
        <v>1773</v>
      </c>
      <c r="K128" t="s">
        <v>1777</v>
      </c>
    </row>
    <row r="129" spans="1:11" ht="17" x14ac:dyDescent="0.2">
      <c r="A129" t="s">
        <v>1016</v>
      </c>
      <c r="B129" s="66" t="s">
        <v>1526</v>
      </c>
      <c r="D129" t="s">
        <v>1744</v>
      </c>
      <c r="I129" s="203" t="s">
        <v>1784</v>
      </c>
      <c r="J129" s="203" t="s">
        <v>1773</v>
      </c>
      <c r="K129" t="s">
        <v>1777</v>
      </c>
    </row>
    <row r="130" spans="1:11" ht="17" x14ac:dyDescent="0.2">
      <c r="A130" t="s">
        <v>1017</v>
      </c>
      <c r="B130" s="66" t="s">
        <v>1362</v>
      </c>
      <c r="D130" t="s">
        <v>1744</v>
      </c>
      <c r="J130" s="203"/>
    </row>
    <row r="131" spans="1:11" ht="17" x14ac:dyDescent="0.2">
      <c r="A131" t="s">
        <v>1017</v>
      </c>
      <c r="B131" s="66" t="s">
        <v>1363</v>
      </c>
      <c r="D131" t="s">
        <v>1744</v>
      </c>
      <c r="I131" t="s">
        <v>1744</v>
      </c>
    </row>
    <row r="132" spans="1:11" s="45" customFormat="1" ht="17" x14ac:dyDescent="0.2">
      <c r="A132" s="45" t="s">
        <v>1020</v>
      </c>
      <c r="B132" s="204" t="s">
        <v>983</v>
      </c>
      <c r="C132" t="s">
        <v>1011</v>
      </c>
      <c r="D132" s="66" t="s">
        <v>967</v>
      </c>
      <c r="I132" t="str">
        <f>J132&amp;K132</f>
        <v>https://www.sodiff-mail.cloud/configurateur/images/portfolio/Mur-Rigide-ou-mur-Flexible-en-NON-FEU.jpg</v>
      </c>
      <c r="J132" s="45" t="s">
        <v>1773</v>
      </c>
      <c r="K132" s="45" t="s">
        <v>1787</v>
      </c>
    </row>
    <row r="133" spans="1:11" s="45" customFormat="1" ht="17" x14ac:dyDescent="0.2">
      <c r="A133" s="45" t="s">
        <v>1020</v>
      </c>
      <c r="B133" s="204" t="s">
        <v>983</v>
      </c>
      <c r="C133"/>
      <c r="D133" s="66"/>
      <c r="E133"/>
      <c r="F133"/>
      <c r="G133"/>
      <c r="H133"/>
      <c r="I133" t="str">
        <f>J133&amp;K133</f>
        <v>https://www.sodiff-mail.cloud/configurateur/images/portfolio/Plan-Tunnel.jpg</v>
      </c>
      <c r="J133" t="s">
        <v>1773</v>
      </c>
      <c r="K133" t="s">
        <v>1788</v>
      </c>
    </row>
    <row r="134" spans="1:11" ht="17" x14ac:dyDescent="0.2">
      <c r="A134" t="s">
        <v>1020</v>
      </c>
      <c r="B134" s="66" t="s">
        <v>983</v>
      </c>
      <c r="D134" t="s">
        <v>1744</v>
      </c>
      <c r="I134" t="str">
        <f>J134&amp;K134</f>
        <v>https://www.sodiff-mail.cloud/configurateur/images/portfolio/Mur-Rigide.jpg</v>
      </c>
      <c r="J134" t="s">
        <v>1773</v>
      </c>
      <c r="K134" t="s">
        <v>1789</v>
      </c>
    </row>
    <row r="135" spans="1:11" ht="17" x14ac:dyDescent="0.2">
      <c r="A135" t="s">
        <v>1020</v>
      </c>
      <c r="B135" s="66" t="s">
        <v>1179</v>
      </c>
      <c r="D135" t="s">
        <v>1744</v>
      </c>
      <c r="I135" t="s">
        <v>1744</v>
      </c>
    </row>
    <row r="136" spans="1:11" ht="17" x14ac:dyDescent="0.2">
      <c r="A136" t="s">
        <v>1013</v>
      </c>
      <c r="B136" s="66" t="s">
        <v>970</v>
      </c>
      <c r="D136" t="s">
        <v>1744</v>
      </c>
      <c r="I136" t="s">
        <v>1744</v>
      </c>
    </row>
    <row r="137" spans="1:11" ht="17" x14ac:dyDescent="0.2">
      <c r="A137" t="s">
        <v>1013</v>
      </c>
      <c r="B137" s="66" t="s">
        <v>974</v>
      </c>
      <c r="D137" t="s">
        <v>1744</v>
      </c>
      <c r="I137" t="s">
        <v>1744</v>
      </c>
    </row>
    <row r="138" spans="1:11" ht="17" x14ac:dyDescent="0.2">
      <c r="A138" t="s">
        <v>1013</v>
      </c>
      <c r="B138" s="66" t="s">
        <v>975</v>
      </c>
      <c r="D138" t="s">
        <v>1744</v>
      </c>
      <c r="I138" t="s">
        <v>1744</v>
      </c>
    </row>
    <row r="139" spans="1:11" ht="34" x14ac:dyDescent="0.2">
      <c r="A139" t="s">
        <v>1021</v>
      </c>
      <c r="B139" s="66" t="s">
        <v>1592</v>
      </c>
      <c r="I139" t="str">
        <f t="shared" ref="I139:I152" si="0">J139&amp;K139</f>
        <v>https://www.sodiff-mail.cloud/configurateur/images/portfolio/Serrure-1pt-Vu2.jpg</v>
      </c>
      <c r="J139" t="s">
        <v>1773</v>
      </c>
      <c r="K139" t="s">
        <v>1779</v>
      </c>
    </row>
    <row r="140" spans="1:11" ht="34" x14ac:dyDescent="0.2">
      <c r="A140" t="s">
        <v>1021</v>
      </c>
      <c r="B140" s="66" t="s">
        <v>1592</v>
      </c>
      <c r="D140" t="s">
        <v>1744</v>
      </c>
      <c r="I140" t="str">
        <f t="shared" si="0"/>
        <v>https://www.sodiff-mail.cloud/configurateur/images/portfolio/Serrure-1pt-Vu1.jpg</v>
      </c>
      <c r="J140" t="s">
        <v>1773</v>
      </c>
      <c r="K140" t="s">
        <v>1778</v>
      </c>
    </row>
    <row r="141" spans="1:11" ht="85" x14ac:dyDescent="0.2">
      <c r="A141" t="s">
        <v>1021</v>
      </c>
      <c r="B141" s="66" t="s">
        <v>1572</v>
      </c>
      <c r="D141" t="s">
        <v>1744</v>
      </c>
      <c r="I141" t="str">
        <f t="shared" si="0"/>
        <v>https://www.sodiff-mail.cloud/configurateur/images/portfolio/Barre-anti-panique-tecno.jpg</v>
      </c>
      <c r="J141" t="s">
        <v>1773</v>
      </c>
      <c r="K141" t="s">
        <v>1796</v>
      </c>
    </row>
    <row r="142" spans="1:11" ht="68" x14ac:dyDescent="0.2">
      <c r="A142" t="s">
        <v>1021</v>
      </c>
      <c r="B142" s="66" t="s">
        <v>1573</v>
      </c>
      <c r="D142" t="s">
        <v>1744</v>
      </c>
      <c r="I142" t="str">
        <f t="shared" si="0"/>
        <v>https://www.sodiff-mail.cloud/configurateur/images/portfolio/Barre-anti-panique-tecno.jpg</v>
      </c>
      <c r="J142" t="s">
        <v>1773</v>
      </c>
      <c r="K142" t="s">
        <v>1796</v>
      </c>
    </row>
    <row r="143" spans="1:11" ht="34" x14ac:dyDescent="0.2">
      <c r="A143" t="s">
        <v>1021</v>
      </c>
      <c r="B143" s="66" t="s">
        <v>1337</v>
      </c>
      <c r="D143" t="s">
        <v>1744</v>
      </c>
      <c r="I143" t="str">
        <f t="shared" si="0"/>
        <v>https://www.sodiff-mail.cloud/configurateur/images/portfolio/serrure_urgence.jpg</v>
      </c>
      <c r="J143" t="s">
        <v>1773</v>
      </c>
      <c r="K143" t="s">
        <v>1794</v>
      </c>
    </row>
    <row r="144" spans="1:11" ht="51" x14ac:dyDescent="0.2">
      <c r="A144" t="s">
        <v>1021</v>
      </c>
      <c r="B144" s="66" t="s">
        <v>1338</v>
      </c>
      <c r="D144" t="s">
        <v>1744</v>
      </c>
      <c r="I144" t="str">
        <f t="shared" si="0"/>
        <v>https://www.sodiff-mail.cloud/configurateur/images/portfolio/serrure_urgence.jpg</v>
      </c>
      <c r="J144" t="s">
        <v>1773</v>
      </c>
      <c r="K144" t="s">
        <v>1794</v>
      </c>
    </row>
    <row r="145" spans="1:11" ht="51" x14ac:dyDescent="0.2">
      <c r="A145" t="s">
        <v>1021</v>
      </c>
      <c r="B145" s="66" t="s">
        <v>1404</v>
      </c>
      <c r="D145" t="s">
        <v>1744</v>
      </c>
      <c r="I145" t="str">
        <f t="shared" si="0"/>
        <v>https://www.sodiff-mail.cloud/configurateur/images/portfolio/serrure-multipoint-poignee-inox.jpg</v>
      </c>
      <c r="J145" t="s">
        <v>1773</v>
      </c>
      <c r="K145" t="s">
        <v>1795</v>
      </c>
    </row>
    <row r="146" spans="1:11" ht="51" x14ac:dyDescent="0.2">
      <c r="A146" t="s">
        <v>1021</v>
      </c>
      <c r="B146" s="66" t="s">
        <v>1403</v>
      </c>
      <c r="D146" t="s">
        <v>1744</v>
      </c>
      <c r="I146" t="str">
        <f t="shared" si="0"/>
        <v>https://www.sodiff-mail.cloud/configurateur/images/portfolio/serrure-multipoint-poignee-inox.jpg</v>
      </c>
      <c r="J146" t="s">
        <v>1773</v>
      </c>
      <c r="K146" t="s">
        <v>1795</v>
      </c>
    </row>
    <row r="147" spans="1:11" ht="119" x14ac:dyDescent="0.2">
      <c r="A147" t="s">
        <v>1021</v>
      </c>
      <c r="B147" s="66" t="s">
        <v>1574</v>
      </c>
      <c r="D147" t="s">
        <v>1744</v>
      </c>
      <c r="I147" t="str">
        <f t="shared" si="0"/>
        <v>https://www.sodiff-mail.cloud/configurateur/images/portfolio/Barre-anti-panique-tecno.jpg</v>
      </c>
      <c r="J147" t="s">
        <v>1773</v>
      </c>
      <c r="K147" t="s">
        <v>1796</v>
      </c>
    </row>
    <row r="148" spans="1:11" ht="119" x14ac:dyDescent="0.2">
      <c r="A148" t="s">
        <v>1021</v>
      </c>
      <c r="B148" s="66" t="s">
        <v>1575</v>
      </c>
      <c r="D148" t="s">
        <v>1744</v>
      </c>
      <c r="I148" t="str">
        <f t="shared" si="0"/>
        <v>https://www.sodiff-mail.cloud/configurateur/images/portfolio/Barre-anti-panique-tecno.jpg</v>
      </c>
      <c r="J148" t="s">
        <v>1773</v>
      </c>
      <c r="K148" t="s">
        <v>1796</v>
      </c>
    </row>
    <row r="149" spans="1:11" ht="102" x14ac:dyDescent="0.2">
      <c r="A149" t="s">
        <v>1021</v>
      </c>
      <c r="B149" s="66" t="s">
        <v>1576</v>
      </c>
      <c r="D149" t="s">
        <v>1744</v>
      </c>
      <c r="I149" t="str">
        <f t="shared" si="0"/>
        <v>https://www.sodiff-mail.cloud/configurateur/images/portfolio/Barre-anti-panique-tecno.jpg</v>
      </c>
      <c r="J149" t="s">
        <v>1773</v>
      </c>
      <c r="K149" t="s">
        <v>1796</v>
      </c>
    </row>
    <row r="150" spans="1:11" ht="102" x14ac:dyDescent="0.2">
      <c r="A150" t="s">
        <v>1021</v>
      </c>
      <c r="B150" s="66" t="s">
        <v>1577</v>
      </c>
      <c r="D150" t="s">
        <v>1744</v>
      </c>
      <c r="I150" t="str">
        <f t="shared" si="0"/>
        <v>https://www.sodiff-mail.cloud/configurateur/images/portfolio/Barre-anti-panique-tecno.jpg</v>
      </c>
      <c r="J150" t="s">
        <v>1773</v>
      </c>
      <c r="K150" t="s">
        <v>1796</v>
      </c>
    </row>
    <row r="151" spans="1:11" ht="51" x14ac:dyDescent="0.2">
      <c r="A151" t="s">
        <v>1021</v>
      </c>
      <c r="B151" s="66" t="s">
        <v>1340</v>
      </c>
      <c r="D151" t="s">
        <v>1744</v>
      </c>
      <c r="I151" t="str">
        <f t="shared" si="0"/>
        <v>https://www.sodiff-mail.cloud/configurateur/images/portfolio/Serrure-3pts.jpg</v>
      </c>
      <c r="J151" t="s">
        <v>1773</v>
      </c>
      <c r="K151" t="s">
        <v>1797</v>
      </c>
    </row>
    <row r="152" spans="1:11" ht="34" x14ac:dyDescent="0.2">
      <c r="A152" t="s">
        <v>1021</v>
      </c>
      <c r="B152" s="66" t="s">
        <v>1356</v>
      </c>
      <c r="D152" t="s">
        <v>1744</v>
      </c>
      <c r="I152" t="str">
        <f t="shared" si="0"/>
        <v>https://www.sodiff-mail.cloud/configurateur/images/portfolio/Serrure-a-rouleau.jpg</v>
      </c>
      <c r="J152" t="s">
        <v>1773</v>
      </c>
      <c r="K152" t="s">
        <v>1798</v>
      </c>
    </row>
    <row r="153" spans="1:11" ht="17" x14ac:dyDescent="0.2">
      <c r="A153" t="s">
        <v>1186</v>
      </c>
      <c r="B153" s="66" t="s">
        <v>1336</v>
      </c>
      <c r="D153" t="s">
        <v>1744</v>
      </c>
      <c r="I153" t="s">
        <v>1744</v>
      </c>
    </row>
    <row r="154" spans="1:11" ht="51" x14ac:dyDescent="0.2">
      <c r="A154" t="s">
        <v>1186</v>
      </c>
      <c r="B154" s="66" t="s">
        <v>1608</v>
      </c>
      <c r="D154" t="s">
        <v>1744</v>
      </c>
      <c r="I154" t="str">
        <f t="shared" ref="I154:I165" si="1">J154&amp;K154</f>
        <v>https://www.sodiff-mail.cloud/configurateur/images/portfolio/Gache.jpg</v>
      </c>
      <c r="J154" t="s">
        <v>1773</v>
      </c>
      <c r="K154" t="s">
        <v>1661</v>
      </c>
    </row>
    <row r="155" spans="1:11" ht="51" x14ac:dyDescent="0.2">
      <c r="A155" t="s">
        <v>1186</v>
      </c>
      <c r="B155" s="66" t="s">
        <v>1609</v>
      </c>
      <c r="D155" t="s">
        <v>1744</v>
      </c>
      <c r="I155" t="str">
        <f t="shared" si="1"/>
        <v>https://www.sodiff-mail.cloud/configurateur/images/portfolio/Gache.jpg</v>
      </c>
      <c r="J155" t="s">
        <v>1773</v>
      </c>
      <c r="K155" t="s">
        <v>1661</v>
      </c>
    </row>
    <row r="156" spans="1:11" ht="68" x14ac:dyDescent="0.2">
      <c r="A156" t="s">
        <v>1186</v>
      </c>
      <c r="B156" s="66" t="s">
        <v>1610</v>
      </c>
      <c r="D156" t="s">
        <v>1744</v>
      </c>
      <c r="I156" t="str">
        <f t="shared" si="1"/>
        <v>https://www.sodiff-mail.cloud/configurateur/images/portfolio/Gache.jpg</v>
      </c>
      <c r="J156" t="s">
        <v>1773</v>
      </c>
      <c r="K156" t="s">
        <v>1661</v>
      </c>
    </row>
    <row r="157" spans="1:11" ht="68" x14ac:dyDescent="0.2">
      <c r="A157" t="s">
        <v>1186</v>
      </c>
      <c r="B157" s="66" t="s">
        <v>1611</v>
      </c>
      <c r="D157" t="s">
        <v>1744</v>
      </c>
      <c r="I157" t="str">
        <f t="shared" si="1"/>
        <v>https://www.sodiff-mail.cloud/configurateur/images/portfolio/Gache.jpg</v>
      </c>
      <c r="J157" t="s">
        <v>1773</v>
      </c>
      <c r="K157" t="s">
        <v>1661</v>
      </c>
    </row>
    <row r="158" spans="1:11" ht="51" x14ac:dyDescent="0.2">
      <c r="A158" t="s">
        <v>1186</v>
      </c>
      <c r="B158" s="66" t="s">
        <v>1614</v>
      </c>
      <c r="D158" t="s">
        <v>1744</v>
      </c>
      <c r="I158" t="str">
        <f t="shared" si="1"/>
        <v>https://www.sodiff-mail.cloud/configurateur/images/portfolio/Gache.jpg</v>
      </c>
      <c r="J158" t="s">
        <v>1773</v>
      </c>
      <c r="K158" t="s">
        <v>1661</v>
      </c>
    </row>
    <row r="159" spans="1:11" ht="51" x14ac:dyDescent="0.2">
      <c r="A159" t="s">
        <v>1186</v>
      </c>
      <c r="B159" s="66" t="s">
        <v>1615</v>
      </c>
      <c r="D159" t="s">
        <v>1744</v>
      </c>
      <c r="I159" t="str">
        <f t="shared" si="1"/>
        <v>https://www.sodiff-mail.cloud/configurateur/images/portfolio/Gache.jpg</v>
      </c>
      <c r="J159" t="s">
        <v>1773</v>
      </c>
      <c r="K159" t="s">
        <v>1661</v>
      </c>
    </row>
    <row r="160" spans="1:11" ht="68" x14ac:dyDescent="0.2">
      <c r="A160" t="s">
        <v>1186</v>
      </c>
      <c r="B160" s="66" t="s">
        <v>1612</v>
      </c>
      <c r="D160" t="s">
        <v>1744</v>
      </c>
      <c r="I160" t="str">
        <f t="shared" si="1"/>
        <v>https://www.sodiff-mail.cloud/configurateur/images/portfolio/Gache.jpg</v>
      </c>
      <c r="J160" t="s">
        <v>1773</v>
      </c>
      <c r="K160" t="s">
        <v>1661</v>
      </c>
    </row>
    <row r="161" spans="1:11" ht="68" x14ac:dyDescent="0.2">
      <c r="A161" t="s">
        <v>1186</v>
      </c>
      <c r="B161" s="66" t="s">
        <v>1613</v>
      </c>
      <c r="D161" t="s">
        <v>1744</v>
      </c>
      <c r="I161" t="str">
        <f t="shared" si="1"/>
        <v>https://www.sodiff-mail.cloud/configurateur/images/portfolio/Gache.jpg</v>
      </c>
      <c r="J161" t="s">
        <v>1773</v>
      </c>
      <c r="K161" t="s">
        <v>1661</v>
      </c>
    </row>
    <row r="162" spans="1:11" ht="51" x14ac:dyDescent="0.2">
      <c r="A162" t="s">
        <v>1186</v>
      </c>
      <c r="B162" s="66" t="s">
        <v>1371</v>
      </c>
      <c r="D162" t="s">
        <v>1744</v>
      </c>
      <c r="I162" t="str">
        <f t="shared" si="1"/>
        <v>https://www.sodiff-mail.cloud/configurateur/images/portfolio/serrure_elec-E.jpg</v>
      </c>
      <c r="J162" t="s">
        <v>1773</v>
      </c>
      <c r="K162" t="s">
        <v>1799</v>
      </c>
    </row>
    <row r="163" spans="1:11" ht="51" x14ac:dyDescent="0.2">
      <c r="A163" t="s">
        <v>1186</v>
      </c>
      <c r="B163" s="66" t="s">
        <v>1373</v>
      </c>
      <c r="D163" t="s">
        <v>1744</v>
      </c>
      <c r="I163" t="str">
        <f t="shared" si="1"/>
        <v>https://www.sodiff-mail.cloud/configurateur/images/portfolio/serrure_elec-E1.jpg</v>
      </c>
      <c r="J163" t="s">
        <v>1773</v>
      </c>
      <c r="K163" t="s">
        <v>1800</v>
      </c>
    </row>
    <row r="164" spans="1:11" ht="51" x14ac:dyDescent="0.2">
      <c r="A164" t="s">
        <v>1186</v>
      </c>
      <c r="B164" s="66" t="s">
        <v>1369</v>
      </c>
      <c r="D164" t="s">
        <v>1744</v>
      </c>
      <c r="I164" t="str">
        <f t="shared" si="1"/>
        <v>https://www.sodiff-mail.cloud/configurateur/images/portfolio/serrure_elec-R.jpg</v>
      </c>
      <c r="J164" t="s">
        <v>1773</v>
      </c>
      <c r="K164" t="s">
        <v>1801</v>
      </c>
    </row>
    <row r="165" spans="1:11" ht="51" x14ac:dyDescent="0.2">
      <c r="A165" t="s">
        <v>1186</v>
      </c>
      <c r="B165" s="66" t="s">
        <v>1372</v>
      </c>
      <c r="D165" t="s">
        <v>1744</v>
      </c>
      <c r="I165" t="str">
        <f t="shared" si="1"/>
        <v>https://www.sodiff-mail.cloud/configurateur/images/portfolio/serrure_elec-R1.jpg</v>
      </c>
      <c r="J165" t="s">
        <v>1773</v>
      </c>
      <c r="K165" t="s">
        <v>1802</v>
      </c>
    </row>
    <row r="166" spans="1:11" ht="68" x14ac:dyDescent="0.2">
      <c r="A166" t="s">
        <v>1186</v>
      </c>
      <c r="B166" s="66" t="s">
        <v>1406</v>
      </c>
      <c r="D166" t="s">
        <v>1744</v>
      </c>
      <c r="I166" t="s">
        <v>1744</v>
      </c>
    </row>
    <row r="167" spans="1:11" ht="68" x14ac:dyDescent="0.2">
      <c r="A167" t="s">
        <v>1186</v>
      </c>
      <c r="B167" s="66" t="s">
        <v>1407</v>
      </c>
      <c r="D167" t="s">
        <v>1744</v>
      </c>
      <c r="I167" t="s">
        <v>1744</v>
      </c>
    </row>
    <row r="168" spans="1:11" ht="34" x14ac:dyDescent="0.2">
      <c r="A168" t="s">
        <v>1022</v>
      </c>
      <c r="B168" s="66" t="s">
        <v>1354</v>
      </c>
      <c r="D168" t="s">
        <v>1744</v>
      </c>
      <c r="I168" t="str">
        <f>J168&amp;K168</f>
        <v>https://www.sodiff-mail.cloud/configurateur/images/portfolio/Vu-porte.jpg</v>
      </c>
      <c r="J168" t="s">
        <v>1773</v>
      </c>
      <c r="K168" t="s">
        <v>1786</v>
      </c>
    </row>
    <row r="169" spans="1:11" ht="17" x14ac:dyDescent="0.2">
      <c r="A169" t="s">
        <v>1022</v>
      </c>
      <c r="B169" s="66" t="s">
        <v>1184</v>
      </c>
      <c r="D169" t="s">
        <v>1744</v>
      </c>
      <c r="I169" t="str">
        <f>J169&amp;K169</f>
        <v>https://www.sodiff-mail.cloud/configurateur/images/portfolio/bequille-INOX.jpg</v>
      </c>
      <c r="J169" t="s">
        <v>1773</v>
      </c>
      <c r="K169" t="s">
        <v>1803</v>
      </c>
    </row>
    <row r="170" spans="1:11" ht="17" x14ac:dyDescent="0.2">
      <c r="A170" t="s">
        <v>1022</v>
      </c>
      <c r="B170" s="66" t="s">
        <v>1347</v>
      </c>
      <c r="D170" t="s">
        <v>1744</v>
      </c>
      <c r="I170" t="str">
        <f>J170&amp;K170</f>
        <v>https://www.sodiff-mail.cloud/configurateur/images/portfolio/Bequille-Alu.jpg</v>
      </c>
      <c r="J170" t="s">
        <v>1773</v>
      </c>
      <c r="K170" t="s">
        <v>1804</v>
      </c>
    </row>
    <row r="171" spans="1:11" ht="34" x14ac:dyDescent="0.2">
      <c r="A171" t="s">
        <v>1022</v>
      </c>
      <c r="B171" s="66" t="s">
        <v>1242</v>
      </c>
      <c r="D171" t="s">
        <v>1744</v>
      </c>
      <c r="I171" t="s">
        <v>1744</v>
      </c>
    </row>
    <row r="172" spans="1:11" ht="34" x14ac:dyDescent="0.2">
      <c r="A172" t="s">
        <v>1022</v>
      </c>
      <c r="B172" s="66" t="s">
        <v>1243</v>
      </c>
      <c r="D172" t="s">
        <v>1744</v>
      </c>
      <c r="I172" t="s">
        <v>1744</v>
      </c>
    </row>
    <row r="173" spans="1:11" ht="17" x14ac:dyDescent="0.2">
      <c r="A173" t="s">
        <v>1022</v>
      </c>
      <c r="B173" s="66" t="s">
        <v>1244</v>
      </c>
      <c r="D173" t="s">
        <v>1744</v>
      </c>
      <c r="I173" t="s">
        <v>1744</v>
      </c>
    </row>
    <row r="174" spans="1:11" ht="34" x14ac:dyDescent="0.2">
      <c r="A174" t="s">
        <v>1022</v>
      </c>
      <c r="B174" s="66" t="s">
        <v>1183</v>
      </c>
      <c r="D174" t="s">
        <v>1744</v>
      </c>
      <c r="I174" t="s">
        <v>1744</v>
      </c>
    </row>
    <row r="175" spans="1:11" ht="34" x14ac:dyDescent="0.2">
      <c r="A175" t="s">
        <v>1022</v>
      </c>
      <c r="B175" s="66" t="s">
        <v>1398</v>
      </c>
      <c r="D175" t="s">
        <v>1744</v>
      </c>
      <c r="I175" t="str">
        <f>J175&amp;K175</f>
        <v>https://www.sodiff-mail.cloud/configurateur/images/portfolio/tirage-nylon-noir.jpg</v>
      </c>
      <c r="J175" t="s">
        <v>1773</v>
      </c>
      <c r="K175" s="45" t="s">
        <v>1805</v>
      </c>
    </row>
    <row r="176" spans="1:11" ht="34" x14ac:dyDescent="0.2">
      <c r="A176" t="s">
        <v>1022</v>
      </c>
      <c r="B176" s="66" t="s">
        <v>1398</v>
      </c>
      <c r="D176" t="s">
        <v>1744</v>
      </c>
      <c r="I176" t="str">
        <f>J176&amp;K176</f>
        <v>https://www.sodiff-mail.cloud/configurateur/images/portfolio/Vu-porte.jpg</v>
      </c>
      <c r="J176" t="s">
        <v>1773</v>
      </c>
      <c r="K176" t="s">
        <v>1786</v>
      </c>
    </row>
    <row r="177" spans="1:11" ht="34" x14ac:dyDescent="0.2">
      <c r="A177" t="s">
        <v>1022</v>
      </c>
      <c r="B177" s="66" t="s">
        <v>1399</v>
      </c>
      <c r="D177" t="s">
        <v>1744</v>
      </c>
    </row>
    <row r="178" spans="1:11" ht="17" x14ac:dyDescent="0.2">
      <c r="A178" t="s">
        <v>1024</v>
      </c>
      <c r="B178" s="66" t="s">
        <v>1190</v>
      </c>
      <c r="D178" t="s">
        <v>1744</v>
      </c>
    </row>
    <row r="179" spans="1:11" ht="17" x14ac:dyDescent="0.2">
      <c r="A179" t="s">
        <v>1024</v>
      </c>
      <c r="B179" s="66" t="s">
        <v>1188</v>
      </c>
      <c r="D179" t="s">
        <v>1744</v>
      </c>
      <c r="I179" t="s">
        <v>1659</v>
      </c>
    </row>
    <row r="180" spans="1:11" ht="68" x14ac:dyDescent="0.2">
      <c r="A180" t="s">
        <v>1024</v>
      </c>
      <c r="B180" s="66" t="s">
        <v>1189</v>
      </c>
      <c r="D180" t="s">
        <v>1744</v>
      </c>
      <c r="I180" t="str">
        <f>J180&amp;K180</f>
        <v>https://www.sodiff-mail.cloud/configurateur/images/portfolio/Ferme-porte-GEZE-TS-1500.jpg</v>
      </c>
      <c r="J180" t="s">
        <v>1773</v>
      </c>
      <c r="K180" t="s">
        <v>1806</v>
      </c>
    </row>
    <row r="181" spans="1:11" ht="17" x14ac:dyDescent="0.2">
      <c r="A181" t="s">
        <v>1024</v>
      </c>
      <c r="B181" s="66" t="s">
        <v>1191</v>
      </c>
      <c r="D181" t="s">
        <v>1744</v>
      </c>
      <c r="I181" t="s">
        <v>1659</v>
      </c>
    </row>
    <row r="182" spans="1:11" ht="68" x14ac:dyDescent="0.2">
      <c r="A182" t="s">
        <v>1024</v>
      </c>
      <c r="B182" s="66" t="s">
        <v>1192</v>
      </c>
      <c r="D182" t="s">
        <v>1744</v>
      </c>
      <c r="I182" t="s">
        <v>1660</v>
      </c>
    </row>
    <row r="183" spans="1:11" ht="17" x14ac:dyDescent="0.2">
      <c r="A183" t="s">
        <v>1025</v>
      </c>
      <c r="B183" s="66" t="s">
        <v>1220</v>
      </c>
      <c r="D183" t="s">
        <v>1744</v>
      </c>
      <c r="I183" t="s">
        <v>1744</v>
      </c>
    </row>
    <row r="184" spans="1:11" ht="17" x14ac:dyDescent="0.2">
      <c r="A184" t="s">
        <v>1025</v>
      </c>
      <c r="B184" s="66" t="s">
        <v>1211</v>
      </c>
      <c r="D184" t="s">
        <v>1744</v>
      </c>
      <c r="I184" t="s">
        <v>1744</v>
      </c>
    </row>
    <row r="185" spans="1:11" ht="17" x14ac:dyDescent="0.2">
      <c r="A185" t="s">
        <v>1025</v>
      </c>
      <c r="B185" s="66" t="s">
        <v>1212</v>
      </c>
      <c r="D185" t="s">
        <v>1744</v>
      </c>
      <c r="I185" t="s">
        <v>1744</v>
      </c>
    </row>
    <row r="186" spans="1:11" ht="17" x14ac:dyDescent="0.2">
      <c r="A186" t="s">
        <v>1025</v>
      </c>
      <c r="B186" s="66" t="s">
        <v>1209</v>
      </c>
      <c r="D186" t="s">
        <v>1744</v>
      </c>
      <c r="I186" t="s">
        <v>1744</v>
      </c>
    </row>
    <row r="187" spans="1:11" ht="17" x14ac:dyDescent="0.2">
      <c r="A187" t="s">
        <v>1025</v>
      </c>
      <c r="B187" s="66" t="s">
        <v>1213</v>
      </c>
      <c r="D187" t="s">
        <v>1744</v>
      </c>
      <c r="I187" t="s">
        <v>1744</v>
      </c>
    </row>
    <row r="188" spans="1:11" ht="17" x14ac:dyDescent="0.2">
      <c r="A188" t="s">
        <v>1025</v>
      </c>
      <c r="B188" s="66" t="s">
        <v>1214</v>
      </c>
      <c r="D188" t="s">
        <v>1744</v>
      </c>
      <c r="I188" t="s">
        <v>1744</v>
      </c>
    </row>
    <row r="189" spans="1:11" ht="17" x14ac:dyDescent="0.2">
      <c r="A189" t="s">
        <v>1025</v>
      </c>
      <c r="B189" s="66" t="s">
        <v>1210</v>
      </c>
      <c r="D189" t="s">
        <v>1744</v>
      </c>
      <c r="I189" t="s">
        <v>1744</v>
      </c>
    </row>
    <row r="190" spans="1:11" ht="17" x14ac:dyDescent="0.2">
      <c r="A190" t="s">
        <v>1025</v>
      </c>
      <c r="B190" s="66" t="s">
        <v>1215</v>
      </c>
      <c r="D190" t="s">
        <v>1744</v>
      </c>
      <c r="I190" t="s">
        <v>1744</v>
      </c>
    </row>
    <row r="191" spans="1:11" ht="17" x14ac:dyDescent="0.2">
      <c r="A191" t="s">
        <v>1025</v>
      </c>
      <c r="B191" s="66" t="s">
        <v>1216</v>
      </c>
      <c r="D191" t="s">
        <v>1744</v>
      </c>
      <c r="I191" t="s">
        <v>1744</v>
      </c>
    </row>
    <row r="192" spans="1:11" ht="17" x14ac:dyDescent="0.2">
      <c r="A192" t="s">
        <v>1025</v>
      </c>
      <c r="B192" s="66" t="s">
        <v>1217</v>
      </c>
      <c r="D192" t="s">
        <v>1744</v>
      </c>
      <c r="I192" t="s">
        <v>1744</v>
      </c>
    </row>
    <row r="193" spans="1:9" ht="17" x14ac:dyDescent="0.2">
      <c r="A193" t="s">
        <v>1025</v>
      </c>
      <c r="B193" s="66" t="s">
        <v>1218</v>
      </c>
      <c r="D193" t="s">
        <v>1744</v>
      </c>
      <c r="I193" t="s">
        <v>1744</v>
      </c>
    </row>
    <row r="194" spans="1:9" ht="34" x14ac:dyDescent="0.2">
      <c r="A194" t="s">
        <v>1025</v>
      </c>
      <c r="B194" s="66" t="s">
        <v>1527</v>
      </c>
      <c r="D194" t="s">
        <v>1744</v>
      </c>
      <c r="I194" t="s">
        <v>1744</v>
      </c>
    </row>
    <row r="195" spans="1:9" ht="34" x14ac:dyDescent="0.2">
      <c r="A195" t="s">
        <v>1025</v>
      </c>
      <c r="B195" s="66" t="s">
        <v>1528</v>
      </c>
      <c r="D195" t="s">
        <v>1744</v>
      </c>
      <c r="I195" t="s">
        <v>1744</v>
      </c>
    </row>
    <row r="196" spans="1:9" ht="17" x14ac:dyDescent="0.2">
      <c r="A196" t="s">
        <v>1025</v>
      </c>
      <c r="B196" s="66" t="s">
        <v>1529</v>
      </c>
      <c r="D196" t="s">
        <v>1744</v>
      </c>
      <c r="I196" t="s">
        <v>1744</v>
      </c>
    </row>
    <row r="197" spans="1:9" ht="34" x14ac:dyDescent="0.2">
      <c r="A197" t="s">
        <v>1025</v>
      </c>
      <c r="B197" s="66" t="s">
        <v>1530</v>
      </c>
      <c r="D197" t="s">
        <v>1744</v>
      </c>
      <c r="I197" t="s">
        <v>1744</v>
      </c>
    </row>
    <row r="198" spans="1:9" ht="34" x14ac:dyDescent="0.2">
      <c r="A198" t="s">
        <v>1025</v>
      </c>
      <c r="B198" s="66" t="s">
        <v>1531</v>
      </c>
      <c r="D198" t="s">
        <v>1744</v>
      </c>
      <c r="I198" t="s">
        <v>1744</v>
      </c>
    </row>
    <row r="199" spans="1:9" ht="17" x14ac:dyDescent="0.2">
      <c r="A199" t="s">
        <v>1025</v>
      </c>
      <c r="B199" s="66" t="s">
        <v>1532</v>
      </c>
      <c r="D199" t="s">
        <v>1744</v>
      </c>
      <c r="I199" t="s">
        <v>1744</v>
      </c>
    </row>
    <row r="200" spans="1:9" ht="34" x14ac:dyDescent="0.2">
      <c r="A200" t="s">
        <v>1025</v>
      </c>
      <c r="B200" s="66" t="s">
        <v>1533</v>
      </c>
      <c r="D200" t="s">
        <v>1744</v>
      </c>
      <c r="I200" t="s">
        <v>1744</v>
      </c>
    </row>
    <row r="201" spans="1:9" ht="34" x14ac:dyDescent="0.2">
      <c r="A201" t="s">
        <v>1025</v>
      </c>
      <c r="B201" s="66" t="s">
        <v>1534</v>
      </c>
      <c r="D201" t="s">
        <v>1744</v>
      </c>
      <c r="I201" t="s">
        <v>1744</v>
      </c>
    </row>
    <row r="202" spans="1:9" ht="34" x14ac:dyDescent="0.2">
      <c r="A202" t="s">
        <v>1025</v>
      </c>
      <c r="B202" s="66" t="s">
        <v>1535</v>
      </c>
      <c r="D202" t="s">
        <v>1744</v>
      </c>
      <c r="I202" t="s">
        <v>1744</v>
      </c>
    </row>
    <row r="203" spans="1:9" ht="17" x14ac:dyDescent="0.2">
      <c r="A203" t="s">
        <v>1025</v>
      </c>
      <c r="B203" s="66" t="s">
        <v>1536</v>
      </c>
      <c r="D203" t="s">
        <v>1744</v>
      </c>
      <c r="I203" t="s">
        <v>1744</v>
      </c>
    </row>
    <row r="204" spans="1:9" ht="17" x14ac:dyDescent="0.2">
      <c r="A204" t="s">
        <v>1026</v>
      </c>
      <c r="B204" s="66" t="s">
        <v>1239</v>
      </c>
      <c r="D204" t="s">
        <v>1744</v>
      </c>
      <c r="I204" t="s">
        <v>1744</v>
      </c>
    </row>
    <row r="205" spans="1:9" ht="17" x14ac:dyDescent="0.2">
      <c r="A205" t="s">
        <v>1026</v>
      </c>
      <c r="B205" s="66" t="s">
        <v>1240</v>
      </c>
      <c r="D205" t="s">
        <v>1744</v>
      </c>
      <c r="I205" t="s">
        <v>1744</v>
      </c>
    </row>
    <row r="206" spans="1:9" ht="17" x14ac:dyDescent="0.2">
      <c r="A206" t="s">
        <v>1026</v>
      </c>
      <c r="B206" s="66" t="s">
        <v>1241</v>
      </c>
      <c r="D206" t="s">
        <v>1744</v>
      </c>
      <c r="I206" t="s">
        <v>1744</v>
      </c>
    </row>
    <row r="207" spans="1:9" ht="34" x14ac:dyDescent="0.2">
      <c r="A207" t="s">
        <v>1027</v>
      </c>
      <c r="B207" s="66" t="s">
        <v>1228</v>
      </c>
      <c r="D207" t="s">
        <v>1744</v>
      </c>
      <c r="I207" t="s">
        <v>1744</v>
      </c>
    </row>
    <row r="208" spans="1:9" ht="34" x14ac:dyDescent="0.2">
      <c r="A208" t="s">
        <v>1027</v>
      </c>
      <c r="B208" s="66" t="s">
        <v>1229</v>
      </c>
      <c r="D208" t="s">
        <v>1744</v>
      </c>
      <c r="I208" t="s">
        <v>1744</v>
      </c>
    </row>
    <row r="209" spans="1:11" ht="68" x14ac:dyDescent="0.2">
      <c r="A209" t="s">
        <v>1028</v>
      </c>
      <c r="B209" s="66" t="s">
        <v>1316</v>
      </c>
      <c r="D209" t="s">
        <v>1744</v>
      </c>
      <c r="I209" t="s">
        <v>1744</v>
      </c>
    </row>
    <row r="210" spans="1:11" ht="68" x14ac:dyDescent="0.2">
      <c r="A210" t="s">
        <v>1028</v>
      </c>
      <c r="B210" s="66" t="s">
        <v>1317</v>
      </c>
      <c r="D210" t="s">
        <v>1744</v>
      </c>
      <c r="I210" t="s">
        <v>1744</v>
      </c>
    </row>
    <row r="211" spans="1:11" ht="68" x14ac:dyDescent="0.2">
      <c r="A211" s="45" t="s">
        <v>1028</v>
      </c>
      <c r="B211" s="204" t="s">
        <v>1325</v>
      </c>
      <c r="D211" s="66"/>
      <c r="F211" s="93"/>
    </row>
    <row r="212" spans="1:11" ht="51" x14ac:dyDescent="0.2">
      <c r="A212" t="s">
        <v>1029</v>
      </c>
      <c r="B212" s="66" t="s">
        <v>1341</v>
      </c>
      <c r="D212" t="s">
        <v>1744</v>
      </c>
      <c r="I212" t="s">
        <v>1744</v>
      </c>
    </row>
    <row r="213" spans="1:11" ht="51" x14ac:dyDescent="0.2">
      <c r="A213" t="s">
        <v>1029</v>
      </c>
      <c r="B213" s="66" t="s">
        <v>1342</v>
      </c>
      <c r="D213" t="s">
        <v>1744</v>
      </c>
      <c r="I213" t="s">
        <v>1744</v>
      </c>
    </row>
    <row r="214" spans="1:11" ht="34" x14ac:dyDescent="0.2">
      <c r="A214" t="s">
        <v>1029</v>
      </c>
      <c r="B214" s="66" t="s">
        <v>1330</v>
      </c>
      <c r="D214" t="s">
        <v>1744</v>
      </c>
      <c r="I214" t="s">
        <v>1744</v>
      </c>
    </row>
    <row r="215" spans="1:11" ht="34" x14ac:dyDescent="0.2">
      <c r="A215" t="s">
        <v>1029</v>
      </c>
      <c r="B215" s="66" t="s">
        <v>1331</v>
      </c>
      <c r="D215" t="s">
        <v>1744</v>
      </c>
      <c r="I215" t="s">
        <v>1744</v>
      </c>
    </row>
    <row r="216" spans="1:11" ht="34" x14ac:dyDescent="0.2">
      <c r="A216" t="s">
        <v>1029</v>
      </c>
      <c r="B216" s="66" t="s">
        <v>1411</v>
      </c>
      <c r="D216" t="s">
        <v>1744</v>
      </c>
      <c r="I216" t="s">
        <v>1744</v>
      </c>
    </row>
    <row r="217" spans="1:11" ht="34" x14ac:dyDescent="0.2">
      <c r="A217" t="s">
        <v>1029</v>
      </c>
      <c r="B217" s="66" t="s">
        <v>1410</v>
      </c>
      <c r="D217" t="s">
        <v>1744</v>
      </c>
      <c r="I217" t="s">
        <v>1744</v>
      </c>
    </row>
    <row r="218" spans="1:11" s="45" customFormat="1" ht="34" x14ac:dyDescent="0.2">
      <c r="A218" s="45" t="s">
        <v>1030</v>
      </c>
      <c r="B218" s="204" t="s">
        <v>1326</v>
      </c>
      <c r="D218" s="45" t="s">
        <v>1744</v>
      </c>
      <c r="I218" t="str">
        <f t="shared" ref="I218:I228" si="2">J218&amp;K218</f>
        <v>https://www.sodiff-mail.cloud/configurateur/images/portfolio/Grille-acier.jpg</v>
      </c>
      <c r="J218" t="s">
        <v>1773</v>
      </c>
      <c r="K218" s="45" t="s">
        <v>1662</v>
      </c>
    </row>
    <row r="219" spans="1:11" ht="34" x14ac:dyDescent="0.2">
      <c r="A219" t="s">
        <v>1030</v>
      </c>
      <c r="B219" s="66" t="s">
        <v>1327</v>
      </c>
      <c r="D219" t="s">
        <v>1744</v>
      </c>
      <c r="I219" t="str">
        <f t="shared" si="2"/>
        <v>https://www.sodiff-mail.cloud/configurateur/images/portfolio/Grille-alu.jpg</v>
      </c>
      <c r="J219" t="s">
        <v>1773</v>
      </c>
      <c r="K219" t="s">
        <v>1667</v>
      </c>
    </row>
    <row r="220" spans="1:11" ht="34" x14ac:dyDescent="0.2">
      <c r="A220" t="s">
        <v>1030</v>
      </c>
      <c r="B220" s="66" t="s">
        <v>1328</v>
      </c>
      <c r="D220" t="s">
        <v>1744</v>
      </c>
      <c r="I220" t="str">
        <f t="shared" si="2"/>
        <v>https://www.sodiff-mail.cloud/configurateur/images/portfolio/Grille-alu.jpg</v>
      </c>
      <c r="J220" t="s">
        <v>1773</v>
      </c>
      <c r="K220" t="s">
        <v>1667</v>
      </c>
    </row>
    <row r="221" spans="1:11" x14ac:dyDescent="0.2">
      <c r="A221" t="s">
        <v>1030</v>
      </c>
      <c r="B221" t="s">
        <v>1329</v>
      </c>
      <c r="D221" t="s">
        <v>1744</v>
      </c>
      <c r="I221" t="str">
        <f t="shared" si="2"/>
        <v>https://www.sodiff-mail.cloud/configurateur/images/portfolio/Grille-alu.jpg</v>
      </c>
      <c r="J221" t="s">
        <v>1773</v>
      </c>
      <c r="K221" t="s">
        <v>1667</v>
      </c>
    </row>
    <row r="222" spans="1:11" x14ac:dyDescent="0.2">
      <c r="A222" t="s">
        <v>1030</v>
      </c>
      <c r="B222" t="s">
        <v>1339</v>
      </c>
      <c r="D222" t="s">
        <v>1744</v>
      </c>
      <c r="I222" t="str">
        <f t="shared" si="2"/>
        <v>https://www.sodiff-mail.cloud/configurateur/images/portfolio/Grille-intumescente-EI30---EI60.jpg</v>
      </c>
      <c r="J222" t="s">
        <v>1773</v>
      </c>
      <c r="K222" t="s">
        <v>1668</v>
      </c>
    </row>
    <row r="223" spans="1:11" s="45" customFormat="1" x14ac:dyDescent="0.2">
      <c r="A223" s="45" t="s">
        <v>1030</v>
      </c>
      <c r="B223" s="45" t="s">
        <v>1663</v>
      </c>
      <c r="D223" s="45" t="s">
        <v>1744</v>
      </c>
      <c r="I223" t="str">
        <f t="shared" si="2"/>
        <v>https://www.sodiff-mail.cloud/configurateur/images/portfolio/Grille-acier.jpg</v>
      </c>
      <c r="J223" t="s">
        <v>1773</v>
      </c>
      <c r="K223" s="45" t="s">
        <v>1662</v>
      </c>
    </row>
    <row r="224" spans="1:11" x14ac:dyDescent="0.2">
      <c r="A224" t="s">
        <v>1030</v>
      </c>
      <c r="B224" t="s">
        <v>1664</v>
      </c>
      <c r="D224" t="s">
        <v>1744</v>
      </c>
      <c r="I224" t="str">
        <f t="shared" si="2"/>
        <v>https://www.sodiff-mail.cloud/configurateur/images/portfolio/Grille-alu.jpg</v>
      </c>
      <c r="J224" t="s">
        <v>1773</v>
      </c>
      <c r="K224" t="s">
        <v>1667</v>
      </c>
    </row>
    <row r="225" spans="1:11" x14ac:dyDescent="0.2">
      <c r="A225" t="s">
        <v>1030</v>
      </c>
      <c r="B225" t="s">
        <v>1665</v>
      </c>
      <c r="D225" t="s">
        <v>1744</v>
      </c>
      <c r="I225" t="str">
        <f t="shared" si="2"/>
        <v>https://www.sodiff-mail.cloud/configurateur/images/portfolio/Grille-alu.jpg</v>
      </c>
      <c r="J225" t="s">
        <v>1773</v>
      </c>
      <c r="K225" t="s">
        <v>1667</v>
      </c>
    </row>
    <row r="226" spans="1:11" x14ac:dyDescent="0.2">
      <c r="A226" t="s">
        <v>1030</v>
      </c>
      <c r="B226" t="s">
        <v>1666</v>
      </c>
      <c r="D226" t="s">
        <v>1744</v>
      </c>
      <c r="I226" t="str">
        <f t="shared" si="2"/>
        <v>https://www.sodiff-mail.cloud/configurateur/images/portfolio/Grille-alu.jpg</v>
      </c>
      <c r="J226" t="s">
        <v>1773</v>
      </c>
      <c r="K226" t="s">
        <v>1667</v>
      </c>
    </row>
    <row r="227" spans="1:11" x14ac:dyDescent="0.2">
      <c r="A227" t="s">
        <v>1031</v>
      </c>
      <c r="B227" t="s">
        <v>1348</v>
      </c>
      <c r="D227" t="s">
        <v>1744</v>
      </c>
      <c r="I227" t="str">
        <f t="shared" si="2"/>
        <v>https://www.sodiff-mail.cloud/configurateur/images/portfolio/Paumelle.jpg</v>
      </c>
      <c r="J227" t="s">
        <v>1773</v>
      </c>
      <c r="K227" t="s">
        <v>1785</v>
      </c>
    </row>
    <row r="228" spans="1:11" x14ac:dyDescent="0.2">
      <c r="A228" t="s">
        <v>1031</v>
      </c>
      <c r="B228" t="s">
        <v>1357</v>
      </c>
      <c r="D228" t="s">
        <v>1744</v>
      </c>
      <c r="I228" t="str">
        <f t="shared" si="2"/>
        <v>https://www.sodiff-mail.cloud/configurateur/images/portfolio/Paumelle.jpg</v>
      </c>
      <c r="J228" t="s">
        <v>1773</v>
      </c>
      <c r="K228" t="s">
        <v>1785</v>
      </c>
    </row>
    <row r="229" spans="1:11" x14ac:dyDescent="0.2">
      <c r="A229" t="s">
        <v>1031</v>
      </c>
      <c r="B229" t="s">
        <v>1359</v>
      </c>
      <c r="D229" t="s">
        <v>1744</v>
      </c>
      <c r="I229" t="s">
        <v>1744</v>
      </c>
    </row>
    <row r="230" spans="1:11" x14ac:dyDescent="0.2">
      <c r="A230" t="s">
        <v>1031</v>
      </c>
      <c r="B230" t="s">
        <v>1358</v>
      </c>
      <c r="D230" t="s">
        <v>1744</v>
      </c>
      <c r="I230" t="s">
        <v>1744</v>
      </c>
    </row>
    <row r="231" spans="1:11" x14ac:dyDescent="0.2">
      <c r="A231" t="s">
        <v>1031</v>
      </c>
      <c r="B231" t="s">
        <v>1350</v>
      </c>
      <c r="D231" t="s">
        <v>1744</v>
      </c>
      <c r="I231" t="str">
        <f>J231&amp;K231</f>
        <v>https://www.sodiff-mail.cloud/configurateur/images/portfolio/Paumelle.jpg</v>
      </c>
      <c r="J231" t="s">
        <v>1773</v>
      </c>
      <c r="K231" t="s">
        <v>1785</v>
      </c>
    </row>
    <row r="232" spans="1:11" x14ac:dyDescent="0.2">
      <c r="A232" t="s">
        <v>1031</v>
      </c>
      <c r="B232" t="s">
        <v>1360</v>
      </c>
      <c r="D232" t="s">
        <v>1744</v>
      </c>
      <c r="I232" t="s">
        <v>1744</v>
      </c>
    </row>
    <row r="233" spans="1:11" x14ac:dyDescent="0.2">
      <c r="A233" t="s">
        <v>1031</v>
      </c>
      <c r="B233" t="s">
        <v>1351</v>
      </c>
      <c r="D233" t="s">
        <v>1744</v>
      </c>
      <c r="I233" t="s">
        <v>1744</v>
      </c>
    </row>
    <row r="234" spans="1:11" x14ac:dyDescent="0.2">
      <c r="A234" t="s">
        <v>1032</v>
      </c>
      <c r="B234" t="s">
        <v>1539</v>
      </c>
      <c r="D234" t="s">
        <v>1744</v>
      </c>
      <c r="I234" t="s">
        <v>1744</v>
      </c>
    </row>
    <row r="235" spans="1:11" x14ac:dyDescent="0.2">
      <c r="A235" t="s">
        <v>1032</v>
      </c>
      <c r="B235" t="s">
        <v>1538</v>
      </c>
      <c r="D235" t="s">
        <v>1744</v>
      </c>
      <c r="I235" t="s">
        <v>1744</v>
      </c>
    </row>
    <row r="236" spans="1:11" x14ac:dyDescent="0.2">
      <c r="A236" t="s">
        <v>1033</v>
      </c>
      <c r="B236" t="s">
        <v>1545</v>
      </c>
      <c r="D236" t="s">
        <v>1744</v>
      </c>
      <c r="I236" t="s">
        <v>1744</v>
      </c>
    </row>
    <row r="237" spans="1:11" x14ac:dyDescent="0.2">
      <c r="A237" t="s">
        <v>1033</v>
      </c>
      <c r="B237" t="s">
        <v>1546</v>
      </c>
      <c r="D237" t="s">
        <v>1744</v>
      </c>
      <c r="I237" t="s">
        <v>1744</v>
      </c>
    </row>
    <row r="238" spans="1:11" x14ac:dyDescent="0.2">
      <c r="A238" t="s">
        <v>1033</v>
      </c>
      <c r="B238" t="s">
        <v>1547</v>
      </c>
      <c r="D238" t="s">
        <v>1744</v>
      </c>
      <c r="I238" t="s">
        <v>1744</v>
      </c>
    </row>
    <row r="239" spans="1:11" x14ac:dyDescent="0.2">
      <c r="A239" t="s">
        <v>1202</v>
      </c>
      <c r="B239" t="s">
        <v>1203</v>
      </c>
      <c r="D239" t="s">
        <v>1744</v>
      </c>
      <c r="I239" t="s">
        <v>1744</v>
      </c>
    </row>
    <row r="240" spans="1:11" x14ac:dyDescent="0.2">
      <c r="A240" t="s">
        <v>1202</v>
      </c>
      <c r="B240" t="s">
        <v>1205</v>
      </c>
      <c r="D240" t="s">
        <v>1744</v>
      </c>
      <c r="I240" t="s">
        <v>1744</v>
      </c>
    </row>
    <row r="241" spans="1:9" x14ac:dyDescent="0.2">
      <c r="A241" t="s">
        <v>1202</v>
      </c>
      <c r="B241" t="s">
        <v>1580</v>
      </c>
      <c r="D241" t="s">
        <v>1744</v>
      </c>
      <c r="I241" t="s">
        <v>1744</v>
      </c>
    </row>
    <row r="242" spans="1:9" x14ac:dyDescent="0.2">
      <c r="A242" t="s">
        <v>1202</v>
      </c>
      <c r="B242" t="s">
        <v>1581</v>
      </c>
      <c r="D242" t="s">
        <v>1744</v>
      </c>
      <c r="I242" t="s">
        <v>1744</v>
      </c>
    </row>
    <row r="243" spans="1:9" x14ac:dyDescent="0.2">
      <c r="A243" t="s">
        <v>1744</v>
      </c>
      <c r="B243" t="s">
        <v>1744</v>
      </c>
      <c r="C243" t="s">
        <v>1744</v>
      </c>
      <c r="D243" t="s">
        <v>1744</v>
      </c>
      <c r="I243" t="s">
        <v>1744</v>
      </c>
    </row>
    <row r="244" spans="1:9" x14ac:dyDescent="0.2">
      <c r="A244" t="s">
        <v>1744</v>
      </c>
      <c r="B244" t="s">
        <v>1744</v>
      </c>
      <c r="C244" t="s">
        <v>1744</v>
      </c>
      <c r="D244" t="s">
        <v>1744</v>
      </c>
      <c r="I244" t="s">
        <v>1744</v>
      </c>
    </row>
    <row r="245" spans="1:9" x14ac:dyDescent="0.2">
      <c r="A245" t="s">
        <v>1744</v>
      </c>
      <c r="B245" t="s">
        <v>1744</v>
      </c>
      <c r="C245" t="s">
        <v>1744</v>
      </c>
      <c r="D245" t="s">
        <v>1744</v>
      </c>
      <c r="I245" t="s">
        <v>1744</v>
      </c>
    </row>
    <row r="246" spans="1:9" x14ac:dyDescent="0.2">
      <c r="A246" t="s">
        <v>1744</v>
      </c>
      <c r="B246" t="s">
        <v>1744</v>
      </c>
      <c r="C246" t="s">
        <v>1744</v>
      </c>
      <c r="D246" t="s">
        <v>1744</v>
      </c>
      <c r="I246" t="s">
        <v>1744</v>
      </c>
    </row>
    <row r="247" spans="1:9" x14ac:dyDescent="0.2">
      <c r="A247" t="s">
        <v>1744</v>
      </c>
      <c r="B247" t="s">
        <v>1744</v>
      </c>
      <c r="C247" t="s">
        <v>1744</v>
      </c>
      <c r="D247" t="s">
        <v>1744</v>
      </c>
      <c r="I247" t="s">
        <v>1744</v>
      </c>
    </row>
    <row r="248" spans="1:9" x14ac:dyDescent="0.2">
      <c r="A248" t="s">
        <v>1744</v>
      </c>
      <c r="B248" t="s">
        <v>1744</v>
      </c>
      <c r="C248" t="s">
        <v>1744</v>
      </c>
      <c r="D248" t="s">
        <v>1744</v>
      </c>
      <c r="I248" t="s">
        <v>1744</v>
      </c>
    </row>
    <row r="249" spans="1:9" x14ac:dyDescent="0.2">
      <c r="A249" t="s">
        <v>1744</v>
      </c>
      <c r="B249" t="s">
        <v>1744</v>
      </c>
      <c r="C249" t="s">
        <v>1744</v>
      </c>
      <c r="D249" t="s">
        <v>1744</v>
      </c>
      <c r="I249" t="s">
        <v>1744</v>
      </c>
    </row>
    <row r="250" spans="1:9" x14ac:dyDescent="0.2">
      <c r="A250" t="s">
        <v>1744</v>
      </c>
      <c r="B250" t="s">
        <v>1744</v>
      </c>
      <c r="C250" t="s">
        <v>1744</v>
      </c>
      <c r="D250" t="s">
        <v>1744</v>
      </c>
      <c r="I250" t="s">
        <v>1744</v>
      </c>
    </row>
    <row r="251" spans="1:9" x14ac:dyDescent="0.2">
      <c r="A251" t="s">
        <v>1744</v>
      </c>
      <c r="B251" t="s">
        <v>1744</v>
      </c>
      <c r="C251" t="s">
        <v>1744</v>
      </c>
      <c r="D251" t="s">
        <v>1744</v>
      </c>
      <c r="I251" t="s">
        <v>1744</v>
      </c>
    </row>
    <row r="252" spans="1:9" x14ac:dyDescent="0.2">
      <c r="A252" t="s">
        <v>1744</v>
      </c>
      <c r="B252" t="s">
        <v>1744</v>
      </c>
      <c r="C252" t="s">
        <v>1744</v>
      </c>
      <c r="D252" t="s">
        <v>1744</v>
      </c>
      <c r="I252" t="s">
        <v>1744</v>
      </c>
    </row>
    <row r="253" spans="1:9" x14ac:dyDescent="0.2">
      <c r="A253" t="s">
        <v>1744</v>
      </c>
      <c r="B253" t="s">
        <v>1744</v>
      </c>
      <c r="C253" t="s">
        <v>1744</v>
      </c>
      <c r="D253" t="s">
        <v>1744</v>
      </c>
      <c r="I253" t="s">
        <v>1744</v>
      </c>
    </row>
    <row r="254" spans="1:9" x14ac:dyDescent="0.2">
      <c r="A254" t="s">
        <v>1744</v>
      </c>
      <c r="B254" t="s">
        <v>1744</v>
      </c>
      <c r="C254" t="s">
        <v>1744</v>
      </c>
      <c r="D254" t="s">
        <v>1744</v>
      </c>
      <c r="I254" t="s">
        <v>1744</v>
      </c>
    </row>
    <row r="255" spans="1:9" x14ac:dyDescent="0.2">
      <c r="A255" t="s">
        <v>1744</v>
      </c>
      <c r="B255" t="s">
        <v>1744</v>
      </c>
      <c r="C255" t="s">
        <v>1744</v>
      </c>
      <c r="D255" t="s">
        <v>1744</v>
      </c>
      <c r="I255" t="s">
        <v>1744</v>
      </c>
    </row>
    <row r="256" spans="1:9" x14ac:dyDescent="0.2">
      <c r="A256" t="s">
        <v>1744</v>
      </c>
      <c r="B256" t="s">
        <v>1744</v>
      </c>
      <c r="C256" t="s">
        <v>1744</v>
      </c>
      <c r="D256" t="s">
        <v>1744</v>
      </c>
      <c r="I256" t="s">
        <v>1744</v>
      </c>
    </row>
    <row r="257" spans="1:9" x14ac:dyDescent="0.2">
      <c r="A257" t="s">
        <v>1744</v>
      </c>
      <c r="B257" t="s">
        <v>1744</v>
      </c>
      <c r="C257" t="s">
        <v>1744</v>
      </c>
      <c r="D257" t="s">
        <v>1744</v>
      </c>
      <c r="I257" t="s">
        <v>1744</v>
      </c>
    </row>
    <row r="258" spans="1:9" x14ac:dyDescent="0.2">
      <c r="A258" t="s">
        <v>1744</v>
      </c>
      <c r="B258" t="s">
        <v>1744</v>
      </c>
      <c r="C258" t="s">
        <v>1744</v>
      </c>
      <c r="D258" t="s">
        <v>1744</v>
      </c>
      <c r="I258" t="s">
        <v>1744</v>
      </c>
    </row>
    <row r="259" spans="1:9" x14ac:dyDescent="0.2">
      <c r="A259" t="s">
        <v>1744</v>
      </c>
      <c r="B259" t="s">
        <v>1744</v>
      </c>
      <c r="C259" t="s">
        <v>1744</v>
      </c>
      <c r="D259" t="s">
        <v>1744</v>
      </c>
      <c r="I259" t="s">
        <v>1744</v>
      </c>
    </row>
    <row r="260" spans="1:9" x14ac:dyDescent="0.2">
      <c r="A260" t="s">
        <v>1744</v>
      </c>
      <c r="B260" t="s">
        <v>1744</v>
      </c>
      <c r="C260" t="s">
        <v>1744</v>
      </c>
      <c r="D260" t="s">
        <v>1744</v>
      </c>
      <c r="I260" t="s">
        <v>1744</v>
      </c>
    </row>
    <row r="261" spans="1:9" x14ac:dyDescent="0.2">
      <c r="A261" t="s">
        <v>1744</v>
      </c>
      <c r="B261" t="s">
        <v>1744</v>
      </c>
      <c r="C261" t="s">
        <v>1744</v>
      </c>
      <c r="D261" t="s">
        <v>1744</v>
      </c>
      <c r="I261" t="s">
        <v>1744</v>
      </c>
    </row>
    <row r="262" spans="1:9" x14ac:dyDescent="0.2">
      <c r="A262" t="s">
        <v>1744</v>
      </c>
      <c r="B262" t="s">
        <v>1744</v>
      </c>
      <c r="C262" t="s">
        <v>1744</v>
      </c>
      <c r="D262" t="s">
        <v>1744</v>
      </c>
      <c r="I262" t="s">
        <v>1744</v>
      </c>
    </row>
    <row r="263" spans="1:9" x14ac:dyDescent="0.2">
      <c r="A263" t="s">
        <v>1744</v>
      </c>
      <c r="B263" t="s">
        <v>1744</v>
      </c>
      <c r="C263" t="s">
        <v>1744</v>
      </c>
      <c r="D263" t="s">
        <v>1744</v>
      </c>
      <c r="I263" t="s">
        <v>1744</v>
      </c>
    </row>
    <row r="264" spans="1:9" x14ac:dyDescent="0.2">
      <c r="A264" t="s">
        <v>1744</v>
      </c>
      <c r="B264" t="s">
        <v>1744</v>
      </c>
      <c r="C264" t="s">
        <v>1744</v>
      </c>
      <c r="D264" t="s">
        <v>1744</v>
      </c>
      <c r="I264" t="s">
        <v>1744</v>
      </c>
    </row>
    <row r="265" spans="1:9" x14ac:dyDescent="0.2">
      <c r="A265" t="s">
        <v>1744</v>
      </c>
      <c r="B265" t="s">
        <v>1744</v>
      </c>
      <c r="C265" t="s">
        <v>1744</v>
      </c>
      <c r="D265" t="s">
        <v>1744</v>
      </c>
      <c r="I265" t="s">
        <v>1744</v>
      </c>
    </row>
    <row r="266" spans="1:9" x14ac:dyDescent="0.2">
      <c r="A266" t="s">
        <v>1744</v>
      </c>
      <c r="B266" t="s">
        <v>1744</v>
      </c>
      <c r="C266" t="s">
        <v>1744</v>
      </c>
      <c r="D266" t="s">
        <v>1744</v>
      </c>
      <c r="I266" t="s">
        <v>1744</v>
      </c>
    </row>
    <row r="267" spans="1:9" x14ac:dyDescent="0.2">
      <c r="A267" t="s">
        <v>1744</v>
      </c>
      <c r="B267" t="s">
        <v>1744</v>
      </c>
      <c r="C267" t="s">
        <v>1744</v>
      </c>
      <c r="D267" t="s">
        <v>1744</v>
      </c>
      <c r="I267" t="s">
        <v>1744</v>
      </c>
    </row>
    <row r="268" spans="1:9" x14ac:dyDescent="0.2">
      <c r="A268" t="s">
        <v>1744</v>
      </c>
      <c r="B268" t="s">
        <v>1744</v>
      </c>
      <c r="C268" t="s">
        <v>1744</v>
      </c>
      <c r="D268" t="s">
        <v>1744</v>
      </c>
      <c r="I268" t="s">
        <v>1744</v>
      </c>
    </row>
    <row r="269" spans="1:9" x14ac:dyDescent="0.2">
      <c r="A269" t="s">
        <v>1744</v>
      </c>
      <c r="B269" t="s">
        <v>1744</v>
      </c>
      <c r="C269" t="s">
        <v>1744</v>
      </c>
      <c r="D269" t="s">
        <v>1744</v>
      </c>
      <c r="I269" t="s">
        <v>1744</v>
      </c>
    </row>
    <row r="270" spans="1:9" x14ac:dyDescent="0.2">
      <c r="A270" t="s">
        <v>1744</v>
      </c>
      <c r="B270" t="s">
        <v>1744</v>
      </c>
      <c r="C270" t="s">
        <v>1744</v>
      </c>
      <c r="D270" t="s">
        <v>1744</v>
      </c>
      <c r="I270" t="s">
        <v>1744</v>
      </c>
    </row>
    <row r="271" spans="1:9" x14ac:dyDescent="0.2">
      <c r="A271" t="s">
        <v>1744</v>
      </c>
      <c r="B271" t="s">
        <v>1744</v>
      </c>
      <c r="C271" t="s">
        <v>1744</v>
      </c>
      <c r="D271" t="s">
        <v>1744</v>
      </c>
      <c r="I271" t="s">
        <v>1744</v>
      </c>
    </row>
    <row r="272" spans="1:9" x14ac:dyDescent="0.2">
      <c r="A272" t="s">
        <v>1744</v>
      </c>
      <c r="B272" t="s">
        <v>1744</v>
      </c>
      <c r="C272" t="s">
        <v>1744</v>
      </c>
      <c r="D272" t="s">
        <v>1744</v>
      </c>
      <c r="I272" t="s">
        <v>1744</v>
      </c>
    </row>
    <row r="273" spans="1:9" x14ac:dyDescent="0.2">
      <c r="A273" t="s">
        <v>1744</v>
      </c>
      <c r="B273" t="s">
        <v>1744</v>
      </c>
      <c r="C273" t="s">
        <v>1744</v>
      </c>
      <c r="D273" t="s">
        <v>1744</v>
      </c>
      <c r="I273" t="s">
        <v>1744</v>
      </c>
    </row>
    <row r="274" spans="1:9" x14ac:dyDescent="0.2">
      <c r="A274" t="s">
        <v>1744</v>
      </c>
      <c r="B274" t="s">
        <v>1744</v>
      </c>
      <c r="C274" t="s">
        <v>1744</v>
      </c>
      <c r="D274" t="s">
        <v>1744</v>
      </c>
      <c r="I274" t="s">
        <v>1744</v>
      </c>
    </row>
    <row r="275" spans="1:9" x14ac:dyDescent="0.2">
      <c r="A275" t="s">
        <v>1744</v>
      </c>
      <c r="B275" t="s">
        <v>1744</v>
      </c>
      <c r="C275" t="s">
        <v>1744</v>
      </c>
      <c r="D275" t="s">
        <v>1744</v>
      </c>
      <c r="I275" t="s">
        <v>1744</v>
      </c>
    </row>
    <row r="276" spans="1:9" x14ac:dyDescent="0.2">
      <c r="A276" t="s">
        <v>1744</v>
      </c>
      <c r="B276" t="s">
        <v>1744</v>
      </c>
      <c r="C276" t="s">
        <v>1744</v>
      </c>
      <c r="D276" t="s">
        <v>1744</v>
      </c>
      <c r="I276" t="s">
        <v>1744</v>
      </c>
    </row>
    <row r="277" spans="1:9" x14ac:dyDescent="0.2">
      <c r="A277" t="s">
        <v>1744</v>
      </c>
      <c r="B277" t="s">
        <v>1744</v>
      </c>
      <c r="C277" t="s">
        <v>1744</v>
      </c>
      <c r="D277" t="s">
        <v>1744</v>
      </c>
      <c r="I277" t="s">
        <v>1744</v>
      </c>
    </row>
    <row r="278" spans="1:9" x14ac:dyDescent="0.2">
      <c r="A278" t="s">
        <v>1744</v>
      </c>
      <c r="B278" t="s">
        <v>1744</v>
      </c>
      <c r="C278" t="s">
        <v>1744</v>
      </c>
      <c r="D278" t="s">
        <v>1744</v>
      </c>
      <c r="I278" t="s">
        <v>1744</v>
      </c>
    </row>
    <row r="279" spans="1:9" x14ac:dyDescent="0.2">
      <c r="A279" t="s">
        <v>1744</v>
      </c>
      <c r="B279" t="s">
        <v>1744</v>
      </c>
      <c r="C279" t="s">
        <v>1744</v>
      </c>
      <c r="D279" t="s">
        <v>1744</v>
      </c>
      <c r="I279" t="s">
        <v>1744</v>
      </c>
    </row>
    <row r="280" spans="1:9" x14ac:dyDescent="0.2">
      <c r="A280" t="s">
        <v>1744</v>
      </c>
      <c r="B280" t="s">
        <v>1744</v>
      </c>
      <c r="C280" t="s">
        <v>1744</v>
      </c>
      <c r="D280" t="s">
        <v>1744</v>
      </c>
      <c r="I280" t="s">
        <v>1744</v>
      </c>
    </row>
    <row r="281" spans="1:9" x14ac:dyDescent="0.2">
      <c r="A281" t="s">
        <v>1744</v>
      </c>
      <c r="B281" t="s">
        <v>1744</v>
      </c>
      <c r="C281" t="s">
        <v>1744</v>
      </c>
      <c r="D281" t="s">
        <v>1744</v>
      </c>
      <c r="I281" t="s">
        <v>1744</v>
      </c>
    </row>
    <row r="282" spans="1:9" x14ac:dyDescent="0.2">
      <c r="A282" t="s">
        <v>1744</v>
      </c>
      <c r="B282" t="s">
        <v>1744</v>
      </c>
      <c r="C282" t="s">
        <v>1744</v>
      </c>
      <c r="D282" t="s">
        <v>1744</v>
      </c>
      <c r="I282" t="s">
        <v>1744</v>
      </c>
    </row>
    <row r="283" spans="1:9" x14ac:dyDescent="0.2">
      <c r="A283" t="s">
        <v>1744</v>
      </c>
      <c r="B283" t="s">
        <v>1744</v>
      </c>
      <c r="C283" t="s">
        <v>1744</v>
      </c>
      <c r="D283" t="s">
        <v>1744</v>
      </c>
      <c r="I283" t="s">
        <v>1744</v>
      </c>
    </row>
    <row r="284" spans="1:9" x14ac:dyDescent="0.2">
      <c r="A284" t="s">
        <v>1744</v>
      </c>
      <c r="B284" t="s">
        <v>1744</v>
      </c>
      <c r="C284" t="s">
        <v>1744</v>
      </c>
      <c r="D284" t="s">
        <v>1744</v>
      </c>
      <c r="I284" t="s">
        <v>1744</v>
      </c>
    </row>
    <row r="285" spans="1:9" x14ac:dyDescent="0.2">
      <c r="A285" t="s">
        <v>1744</v>
      </c>
      <c r="B285" t="s">
        <v>1744</v>
      </c>
      <c r="C285" t="s">
        <v>1744</v>
      </c>
      <c r="D285" t="s">
        <v>1744</v>
      </c>
      <c r="I285" t="s">
        <v>1744</v>
      </c>
    </row>
    <row r="286" spans="1:9" x14ac:dyDescent="0.2">
      <c r="A286" t="s">
        <v>1744</v>
      </c>
      <c r="B286" t="s">
        <v>1744</v>
      </c>
      <c r="C286" t="s">
        <v>1744</v>
      </c>
      <c r="D286" t="s">
        <v>1744</v>
      </c>
      <c r="I286" t="s">
        <v>1744</v>
      </c>
    </row>
    <row r="287" spans="1:9" x14ac:dyDescent="0.2">
      <c r="A287" t="s">
        <v>1744</v>
      </c>
      <c r="B287" t="s">
        <v>1744</v>
      </c>
      <c r="C287" t="s">
        <v>1744</v>
      </c>
      <c r="D287" t="s">
        <v>1744</v>
      </c>
      <c r="I287" t="s">
        <v>1744</v>
      </c>
    </row>
    <row r="288" spans="1:9" x14ac:dyDescent="0.2">
      <c r="A288" t="s">
        <v>1744</v>
      </c>
      <c r="B288" t="s">
        <v>1744</v>
      </c>
      <c r="C288" t="s">
        <v>1744</v>
      </c>
      <c r="D288" t="s">
        <v>1744</v>
      </c>
      <c r="I288" t="s">
        <v>1744</v>
      </c>
    </row>
    <row r="289" spans="1:9" x14ac:dyDescent="0.2">
      <c r="A289" t="s">
        <v>1744</v>
      </c>
      <c r="B289" t="s">
        <v>1744</v>
      </c>
      <c r="C289" t="s">
        <v>1744</v>
      </c>
      <c r="D289" t="s">
        <v>1744</v>
      </c>
      <c r="I289" t="s">
        <v>1744</v>
      </c>
    </row>
    <row r="290" spans="1:9" x14ac:dyDescent="0.2">
      <c r="A290" t="s">
        <v>1744</v>
      </c>
      <c r="B290" t="s">
        <v>1744</v>
      </c>
      <c r="C290" t="s">
        <v>1744</v>
      </c>
      <c r="D290" t="s">
        <v>1744</v>
      </c>
      <c r="I290" t="s">
        <v>1744</v>
      </c>
    </row>
    <row r="291" spans="1:9" x14ac:dyDescent="0.2">
      <c r="A291" t="s">
        <v>1744</v>
      </c>
      <c r="B291" t="s">
        <v>1744</v>
      </c>
      <c r="C291" t="s">
        <v>1744</v>
      </c>
      <c r="D291" t="s">
        <v>1744</v>
      </c>
      <c r="I291" t="s">
        <v>1744</v>
      </c>
    </row>
    <row r="292" spans="1:9" x14ac:dyDescent="0.2">
      <c r="A292" t="s">
        <v>1744</v>
      </c>
      <c r="B292" t="s">
        <v>1744</v>
      </c>
      <c r="C292" t="s">
        <v>1744</v>
      </c>
      <c r="D292" t="s">
        <v>1744</v>
      </c>
      <c r="I292" t="s">
        <v>1744</v>
      </c>
    </row>
    <row r="293" spans="1:9" x14ac:dyDescent="0.2">
      <c r="A293" t="s">
        <v>1744</v>
      </c>
      <c r="B293" t="s">
        <v>1744</v>
      </c>
      <c r="C293" t="s">
        <v>1744</v>
      </c>
      <c r="D293" t="s">
        <v>1744</v>
      </c>
      <c r="I293" t="s">
        <v>1744</v>
      </c>
    </row>
    <row r="294" spans="1:9" x14ac:dyDescent="0.2">
      <c r="A294" t="s">
        <v>1744</v>
      </c>
      <c r="B294" t="s">
        <v>1744</v>
      </c>
      <c r="C294" t="s">
        <v>1744</v>
      </c>
      <c r="D294" t="s">
        <v>1744</v>
      </c>
      <c r="I294" t="s">
        <v>1744</v>
      </c>
    </row>
    <row r="295" spans="1:9" x14ac:dyDescent="0.2">
      <c r="A295" t="s">
        <v>1744</v>
      </c>
      <c r="B295" t="s">
        <v>1744</v>
      </c>
      <c r="C295" t="s">
        <v>1744</v>
      </c>
      <c r="D295" t="s">
        <v>1744</v>
      </c>
      <c r="I295" t="s">
        <v>1744</v>
      </c>
    </row>
    <row r="296" spans="1:9" x14ac:dyDescent="0.2">
      <c r="A296" t="s">
        <v>1744</v>
      </c>
      <c r="B296" t="s">
        <v>1744</v>
      </c>
      <c r="C296" t="s">
        <v>1744</v>
      </c>
      <c r="D296" t="s">
        <v>1744</v>
      </c>
      <c r="I296" t="s">
        <v>1744</v>
      </c>
    </row>
    <row r="297" spans="1:9" x14ac:dyDescent="0.2">
      <c r="A297" t="s">
        <v>1744</v>
      </c>
      <c r="B297" t="s">
        <v>1744</v>
      </c>
      <c r="C297" t="s">
        <v>1744</v>
      </c>
      <c r="D297" t="s">
        <v>1744</v>
      </c>
      <c r="I297" t="s">
        <v>1744</v>
      </c>
    </row>
    <row r="298" spans="1:9" x14ac:dyDescent="0.2">
      <c r="A298" t="s">
        <v>1744</v>
      </c>
      <c r="B298" t="s">
        <v>1744</v>
      </c>
      <c r="C298" t="s">
        <v>1744</v>
      </c>
      <c r="D298" t="s">
        <v>1744</v>
      </c>
      <c r="I298" t="s">
        <v>1744</v>
      </c>
    </row>
    <row r="299" spans="1:9" x14ac:dyDescent="0.2">
      <c r="A299" t="s">
        <v>1744</v>
      </c>
      <c r="B299" t="s">
        <v>1744</v>
      </c>
      <c r="C299" t="s">
        <v>1744</v>
      </c>
      <c r="D299" t="s">
        <v>1744</v>
      </c>
      <c r="I299" t="s">
        <v>1744</v>
      </c>
    </row>
    <row r="300" spans="1:9" x14ac:dyDescent="0.2">
      <c r="A300" t="s">
        <v>1744</v>
      </c>
      <c r="B300" t="s">
        <v>1744</v>
      </c>
      <c r="C300" t="s">
        <v>1744</v>
      </c>
      <c r="D300" t="s">
        <v>1744</v>
      </c>
      <c r="I300" t="s">
        <v>1744</v>
      </c>
    </row>
    <row r="301" spans="1:9" x14ac:dyDescent="0.2">
      <c r="A301" t="s">
        <v>1744</v>
      </c>
      <c r="B301" t="s">
        <v>1744</v>
      </c>
      <c r="C301" t="s">
        <v>1744</v>
      </c>
      <c r="D301" t="s">
        <v>1744</v>
      </c>
      <c r="I301" t="s">
        <v>1744</v>
      </c>
    </row>
    <row r="302" spans="1:9" x14ac:dyDescent="0.2">
      <c r="A302" t="s">
        <v>1744</v>
      </c>
      <c r="B302" t="s">
        <v>1744</v>
      </c>
      <c r="C302" t="s">
        <v>1744</v>
      </c>
      <c r="D302" t="s">
        <v>1744</v>
      </c>
      <c r="I302" t="s">
        <v>1744</v>
      </c>
    </row>
    <row r="303" spans="1:9" x14ac:dyDescent="0.2">
      <c r="A303" t="s">
        <v>1744</v>
      </c>
      <c r="B303" t="s">
        <v>1744</v>
      </c>
      <c r="C303" t="s">
        <v>1744</v>
      </c>
      <c r="D303" t="s">
        <v>1744</v>
      </c>
      <c r="I303" t="s">
        <v>1744</v>
      </c>
    </row>
    <row r="304" spans="1:9" x14ac:dyDescent="0.2">
      <c r="A304" t="s">
        <v>1744</v>
      </c>
      <c r="B304" t="s">
        <v>1744</v>
      </c>
      <c r="C304" t="s">
        <v>1744</v>
      </c>
      <c r="D304" t="s">
        <v>1744</v>
      </c>
      <c r="I304" t="s">
        <v>1744</v>
      </c>
    </row>
    <row r="305" spans="1:9" x14ac:dyDescent="0.2">
      <c r="A305" t="s">
        <v>1744</v>
      </c>
      <c r="B305" t="s">
        <v>1744</v>
      </c>
      <c r="C305" t="s">
        <v>1744</v>
      </c>
      <c r="D305" t="s">
        <v>1744</v>
      </c>
      <c r="I305" t="s">
        <v>1744</v>
      </c>
    </row>
    <row r="306" spans="1:9" x14ac:dyDescent="0.2">
      <c r="A306" t="s">
        <v>1744</v>
      </c>
      <c r="B306" t="s">
        <v>1744</v>
      </c>
      <c r="C306" t="s">
        <v>1744</v>
      </c>
      <c r="D306" t="s">
        <v>1744</v>
      </c>
      <c r="I306" t="s">
        <v>1744</v>
      </c>
    </row>
    <row r="307" spans="1:9" x14ac:dyDescent="0.2">
      <c r="A307" t="s">
        <v>1744</v>
      </c>
      <c r="B307" t="s">
        <v>1744</v>
      </c>
      <c r="C307" t="s">
        <v>1744</v>
      </c>
      <c r="D307" t="s">
        <v>1744</v>
      </c>
      <c r="I307" t="s">
        <v>1744</v>
      </c>
    </row>
    <row r="308" spans="1:9" x14ac:dyDescent="0.2">
      <c r="A308" t="s">
        <v>1744</v>
      </c>
      <c r="B308" t="s">
        <v>1744</v>
      </c>
      <c r="C308" t="s">
        <v>1744</v>
      </c>
      <c r="D308" t="s">
        <v>1744</v>
      </c>
      <c r="I308" t="s">
        <v>1744</v>
      </c>
    </row>
    <row r="309" spans="1:9" x14ac:dyDescent="0.2">
      <c r="A309" t="s">
        <v>1744</v>
      </c>
      <c r="B309" t="s">
        <v>1744</v>
      </c>
      <c r="C309" t="s">
        <v>1744</v>
      </c>
      <c r="D309" t="s">
        <v>1744</v>
      </c>
      <c r="I309" t="s">
        <v>1744</v>
      </c>
    </row>
    <row r="310" spans="1:9" x14ac:dyDescent="0.2">
      <c r="A310" t="s">
        <v>1744</v>
      </c>
      <c r="B310" t="s">
        <v>1744</v>
      </c>
      <c r="C310" t="s">
        <v>1744</v>
      </c>
      <c r="D310" t="s">
        <v>1744</v>
      </c>
      <c r="I310" t="s">
        <v>1744</v>
      </c>
    </row>
    <row r="311" spans="1:9" x14ac:dyDescent="0.2">
      <c r="A311" t="s">
        <v>1744</v>
      </c>
      <c r="B311" t="s">
        <v>1744</v>
      </c>
      <c r="C311" t="s">
        <v>1744</v>
      </c>
      <c r="D311" t="s">
        <v>1744</v>
      </c>
      <c r="I311" t="s">
        <v>1744</v>
      </c>
    </row>
    <row r="312" spans="1:9" x14ac:dyDescent="0.2">
      <c r="A312" t="s">
        <v>1744</v>
      </c>
      <c r="B312" t="s">
        <v>1744</v>
      </c>
      <c r="C312" t="s">
        <v>1744</v>
      </c>
      <c r="D312" t="s">
        <v>1744</v>
      </c>
      <c r="I312" t="s">
        <v>1744</v>
      </c>
    </row>
    <row r="313" spans="1:9" x14ac:dyDescent="0.2">
      <c r="A313" t="s">
        <v>1744</v>
      </c>
      <c r="B313" t="s">
        <v>1744</v>
      </c>
      <c r="C313" t="s">
        <v>1744</v>
      </c>
      <c r="D313" t="s">
        <v>1744</v>
      </c>
      <c r="I313" t="s">
        <v>1744</v>
      </c>
    </row>
    <row r="314" spans="1:9" x14ac:dyDescent="0.2">
      <c r="A314" t="s">
        <v>1744</v>
      </c>
      <c r="B314" t="s">
        <v>1744</v>
      </c>
      <c r="C314" t="s">
        <v>1744</v>
      </c>
      <c r="D314" t="s">
        <v>1744</v>
      </c>
      <c r="I314" t="s">
        <v>1744</v>
      </c>
    </row>
    <row r="315" spans="1:9" x14ac:dyDescent="0.2">
      <c r="A315" t="s">
        <v>1744</v>
      </c>
      <c r="B315" t="s">
        <v>1744</v>
      </c>
      <c r="C315" t="s">
        <v>1744</v>
      </c>
      <c r="D315" t="s">
        <v>1744</v>
      </c>
      <c r="I315" t="s">
        <v>1744</v>
      </c>
    </row>
    <row r="316" spans="1:9" x14ac:dyDescent="0.2">
      <c r="A316" t="s">
        <v>1744</v>
      </c>
      <c r="B316" t="s">
        <v>1744</v>
      </c>
      <c r="C316" t="s">
        <v>1744</v>
      </c>
      <c r="D316" t="s">
        <v>1744</v>
      </c>
      <c r="I316" t="s">
        <v>1744</v>
      </c>
    </row>
    <row r="317" spans="1:9" x14ac:dyDescent="0.2">
      <c r="A317" t="s">
        <v>1744</v>
      </c>
      <c r="B317" t="s">
        <v>1744</v>
      </c>
      <c r="C317" t="s">
        <v>1744</v>
      </c>
      <c r="D317" t="s">
        <v>1744</v>
      </c>
      <c r="I317" t="s">
        <v>1744</v>
      </c>
    </row>
    <row r="318" spans="1:9" x14ac:dyDescent="0.2">
      <c r="A318" t="s">
        <v>1744</v>
      </c>
      <c r="B318" t="s">
        <v>1744</v>
      </c>
      <c r="C318" t="s">
        <v>1744</v>
      </c>
      <c r="D318" t="s">
        <v>1744</v>
      </c>
      <c r="I318" t="s">
        <v>1744</v>
      </c>
    </row>
    <row r="319" spans="1:9" x14ac:dyDescent="0.2">
      <c r="A319" t="s">
        <v>1744</v>
      </c>
      <c r="B319" t="s">
        <v>1744</v>
      </c>
      <c r="C319" t="s">
        <v>1744</v>
      </c>
      <c r="D319" t="s">
        <v>1744</v>
      </c>
      <c r="I319" t="s">
        <v>1744</v>
      </c>
    </row>
    <row r="320" spans="1:9" x14ac:dyDescent="0.2">
      <c r="A320" t="s">
        <v>1744</v>
      </c>
      <c r="B320" t="s">
        <v>1744</v>
      </c>
      <c r="C320" t="s">
        <v>1744</v>
      </c>
      <c r="D320" t="s">
        <v>1744</v>
      </c>
      <c r="I320" t="s">
        <v>1744</v>
      </c>
    </row>
    <row r="321" spans="1:9" x14ac:dyDescent="0.2">
      <c r="A321" t="s">
        <v>1744</v>
      </c>
      <c r="B321" t="s">
        <v>1744</v>
      </c>
      <c r="C321" t="s">
        <v>1744</v>
      </c>
      <c r="D321" t="s">
        <v>1744</v>
      </c>
      <c r="I321" t="s">
        <v>1744</v>
      </c>
    </row>
    <row r="322" spans="1:9" x14ac:dyDescent="0.2">
      <c r="A322" t="s">
        <v>1744</v>
      </c>
      <c r="B322" t="s">
        <v>1744</v>
      </c>
      <c r="C322" t="s">
        <v>1744</v>
      </c>
      <c r="D322" t="s">
        <v>1744</v>
      </c>
      <c r="I322" t="s">
        <v>1744</v>
      </c>
    </row>
    <row r="323" spans="1:9" x14ac:dyDescent="0.2">
      <c r="A323" t="s">
        <v>1744</v>
      </c>
      <c r="B323" t="s">
        <v>1744</v>
      </c>
      <c r="C323" t="s">
        <v>1744</v>
      </c>
      <c r="D323" t="s">
        <v>1744</v>
      </c>
      <c r="I323" t="s">
        <v>1744</v>
      </c>
    </row>
    <row r="324" spans="1:9" x14ac:dyDescent="0.2">
      <c r="A324" t="s">
        <v>1744</v>
      </c>
      <c r="B324" t="s">
        <v>1744</v>
      </c>
      <c r="C324" t="s">
        <v>1744</v>
      </c>
      <c r="D324" t="s">
        <v>1744</v>
      </c>
      <c r="I324" t="s">
        <v>1744</v>
      </c>
    </row>
    <row r="325" spans="1:9" x14ac:dyDescent="0.2">
      <c r="A325" t="s">
        <v>1744</v>
      </c>
      <c r="B325" t="s">
        <v>1744</v>
      </c>
      <c r="C325" t="s">
        <v>1744</v>
      </c>
      <c r="D325" t="s">
        <v>1744</v>
      </c>
      <c r="I325" t="s">
        <v>1744</v>
      </c>
    </row>
    <row r="326" spans="1:9" x14ac:dyDescent="0.2">
      <c r="A326" t="s">
        <v>1744</v>
      </c>
      <c r="B326" t="s">
        <v>1744</v>
      </c>
      <c r="C326" t="s">
        <v>1744</v>
      </c>
      <c r="D326" t="s">
        <v>1744</v>
      </c>
      <c r="I326" t="s">
        <v>1744</v>
      </c>
    </row>
    <row r="327" spans="1:9" x14ac:dyDescent="0.2">
      <c r="A327" t="s">
        <v>1744</v>
      </c>
      <c r="B327" t="s">
        <v>1744</v>
      </c>
      <c r="C327" t="s">
        <v>1744</v>
      </c>
      <c r="D327" t="s">
        <v>1744</v>
      </c>
      <c r="I327" t="s">
        <v>1744</v>
      </c>
    </row>
    <row r="328" spans="1:9" x14ac:dyDescent="0.2">
      <c r="A328" t="s">
        <v>1744</v>
      </c>
      <c r="B328" t="s">
        <v>1744</v>
      </c>
      <c r="C328" t="s">
        <v>1744</v>
      </c>
      <c r="D328" t="s">
        <v>1744</v>
      </c>
      <c r="I328" t="s">
        <v>1744</v>
      </c>
    </row>
    <row r="329" spans="1:9" x14ac:dyDescent="0.2">
      <c r="A329" t="s">
        <v>1744</v>
      </c>
      <c r="B329" t="s">
        <v>1744</v>
      </c>
      <c r="C329" t="s">
        <v>1744</v>
      </c>
      <c r="D329" t="s">
        <v>1744</v>
      </c>
      <c r="I329" t="s">
        <v>1744</v>
      </c>
    </row>
    <row r="330" spans="1:9" x14ac:dyDescent="0.2">
      <c r="A330" t="s">
        <v>1744</v>
      </c>
      <c r="B330" t="s">
        <v>1744</v>
      </c>
      <c r="C330" t="s">
        <v>1744</v>
      </c>
      <c r="D330" t="s">
        <v>1744</v>
      </c>
      <c r="I330" t="s">
        <v>1744</v>
      </c>
    </row>
    <row r="331" spans="1:9" x14ac:dyDescent="0.2">
      <c r="A331" t="s">
        <v>1744</v>
      </c>
      <c r="B331" t="s">
        <v>1744</v>
      </c>
      <c r="C331" t="s">
        <v>1744</v>
      </c>
      <c r="D331" t="s">
        <v>1744</v>
      </c>
      <c r="I331" t="s">
        <v>1744</v>
      </c>
    </row>
    <row r="332" spans="1:9" x14ac:dyDescent="0.2">
      <c r="A332" t="s">
        <v>1744</v>
      </c>
      <c r="B332" t="s">
        <v>1744</v>
      </c>
      <c r="C332" t="s">
        <v>1744</v>
      </c>
      <c r="D332" t="s">
        <v>1744</v>
      </c>
      <c r="I332" t="s">
        <v>1744</v>
      </c>
    </row>
    <row r="333" spans="1:9" x14ac:dyDescent="0.2">
      <c r="A333" t="s">
        <v>1744</v>
      </c>
      <c r="B333" t="s">
        <v>1744</v>
      </c>
      <c r="C333" t="s">
        <v>1744</v>
      </c>
      <c r="D333" t="s">
        <v>1744</v>
      </c>
      <c r="I333" t="s">
        <v>1744</v>
      </c>
    </row>
    <row r="334" spans="1:9" x14ac:dyDescent="0.2">
      <c r="A334" t="s">
        <v>1744</v>
      </c>
      <c r="B334" t="s">
        <v>1744</v>
      </c>
      <c r="C334" t="s">
        <v>1744</v>
      </c>
      <c r="D334" t="s">
        <v>1744</v>
      </c>
      <c r="I334" t="s">
        <v>1744</v>
      </c>
    </row>
    <row r="335" spans="1:9" x14ac:dyDescent="0.2">
      <c r="A335" t="s">
        <v>1744</v>
      </c>
      <c r="B335" t="s">
        <v>1744</v>
      </c>
      <c r="C335" t="s">
        <v>1744</v>
      </c>
      <c r="D335" t="s">
        <v>1744</v>
      </c>
      <c r="I335" t="s">
        <v>1744</v>
      </c>
    </row>
    <row r="336" spans="1:9" x14ac:dyDescent="0.2">
      <c r="A336" t="s">
        <v>1744</v>
      </c>
      <c r="B336" t="s">
        <v>1744</v>
      </c>
      <c r="C336" t="s">
        <v>1744</v>
      </c>
      <c r="D336" t="s">
        <v>1744</v>
      </c>
      <c r="I336" t="s">
        <v>1744</v>
      </c>
    </row>
    <row r="337" spans="1:9" x14ac:dyDescent="0.2">
      <c r="A337" t="s">
        <v>1744</v>
      </c>
      <c r="B337" t="s">
        <v>1744</v>
      </c>
      <c r="C337" t="s">
        <v>1744</v>
      </c>
      <c r="D337" t="s">
        <v>1744</v>
      </c>
      <c r="I337" t="s">
        <v>1744</v>
      </c>
    </row>
    <row r="338" spans="1:9" x14ac:dyDescent="0.2">
      <c r="A338" t="s">
        <v>1744</v>
      </c>
      <c r="B338" t="s">
        <v>1744</v>
      </c>
      <c r="C338" t="s">
        <v>1744</v>
      </c>
      <c r="D338" t="s">
        <v>1744</v>
      </c>
      <c r="I338" t="s">
        <v>1744</v>
      </c>
    </row>
    <row r="339" spans="1:9" x14ac:dyDescent="0.2">
      <c r="A339" t="s">
        <v>1744</v>
      </c>
      <c r="B339" t="s">
        <v>1744</v>
      </c>
      <c r="C339" t="s">
        <v>1744</v>
      </c>
      <c r="D339" t="s">
        <v>1744</v>
      </c>
      <c r="I339" t="s">
        <v>1744</v>
      </c>
    </row>
    <row r="340" spans="1:9" x14ac:dyDescent="0.2">
      <c r="A340" t="s">
        <v>1744</v>
      </c>
      <c r="B340" t="s">
        <v>1744</v>
      </c>
      <c r="C340" t="s">
        <v>1744</v>
      </c>
      <c r="D340" t="s">
        <v>1744</v>
      </c>
      <c r="I340" t="s">
        <v>1744</v>
      </c>
    </row>
    <row r="341" spans="1:9" x14ac:dyDescent="0.2">
      <c r="A341" t="s">
        <v>1744</v>
      </c>
      <c r="B341" t="s">
        <v>1744</v>
      </c>
      <c r="C341" t="s">
        <v>1744</v>
      </c>
      <c r="D341" t="s">
        <v>1744</v>
      </c>
      <c r="I341" t="s">
        <v>1744</v>
      </c>
    </row>
    <row r="342" spans="1:9" x14ac:dyDescent="0.2">
      <c r="A342" t="s">
        <v>1744</v>
      </c>
      <c r="B342" t="s">
        <v>1744</v>
      </c>
      <c r="C342" t="s">
        <v>1744</v>
      </c>
      <c r="D342" t="s">
        <v>1744</v>
      </c>
      <c r="I342" t="s">
        <v>1744</v>
      </c>
    </row>
    <row r="343" spans="1:9" x14ac:dyDescent="0.2">
      <c r="A343" t="s">
        <v>1744</v>
      </c>
      <c r="B343" t="s">
        <v>1744</v>
      </c>
      <c r="C343" t="s">
        <v>1744</v>
      </c>
      <c r="D343" t="s">
        <v>1744</v>
      </c>
      <c r="I343" t="s">
        <v>1744</v>
      </c>
    </row>
    <row r="344" spans="1:9" x14ac:dyDescent="0.2">
      <c r="A344" t="s">
        <v>1744</v>
      </c>
      <c r="B344" t="s">
        <v>1744</v>
      </c>
      <c r="C344" t="s">
        <v>1744</v>
      </c>
      <c r="D344" t="s">
        <v>1744</v>
      </c>
      <c r="I344" t="s">
        <v>1744</v>
      </c>
    </row>
    <row r="345" spans="1:9" ht="17" x14ac:dyDescent="0.2">
      <c r="A345" t="s">
        <v>1744</v>
      </c>
      <c r="B345" s="66" t="s">
        <v>1744</v>
      </c>
      <c r="C345" t="s">
        <v>1744</v>
      </c>
      <c r="D345" t="s">
        <v>1744</v>
      </c>
      <c r="I345" t="s">
        <v>1744</v>
      </c>
    </row>
    <row r="346" spans="1:9" ht="17" x14ac:dyDescent="0.2">
      <c r="A346" t="s">
        <v>1744</v>
      </c>
      <c r="B346" s="66" t="s">
        <v>1744</v>
      </c>
      <c r="C346" t="s">
        <v>1744</v>
      </c>
      <c r="D346" t="s">
        <v>1744</v>
      </c>
      <c r="I346" t="s">
        <v>1744</v>
      </c>
    </row>
    <row r="347" spans="1:9" ht="17" x14ac:dyDescent="0.2">
      <c r="A347" t="s">
        <v>1744</v>
      </c>
      <c r="B347" s="66" t="s">
        <v>1744</v>
      </c>
      <c r="C347" t="s">
        <v>1744</v>
      </c>
      <c r="D347" t="s">
        <v>1744</v>
      </c>
      <c r="I347" t="s">
        <v>1744</v>
      </c>
    </row>
    <row r="348" spans="1:9" ht="17" x14ac:dyDescent="0.2">
      <c r="A348" t="s">
        <v>1744</v>
      </c>
      <c r="B348" s="66" t="s">
        <v>1744</v>
      </c>
      <c r="C348" t="s">
        <v>1744</v>
      </c>
      <c r="D348" t="s">
        <v>1744</v>
      </c>
      <c r="I348" t="s">
        <v>1744</v>
      </c>
    </row>
    <row r="349" spans="1:9" ht="17" x14ac:dyDescent="0.2">
      <c r="A349" t="s">
        <v>1744</v>
      </c>
      <c r="B349" s="66" t="s">
        <v>1744</v>
      </c>
      <c r="C349" t="s">
        <v>1744</v>
      </c>
      <c r="D349" t="s">
        <v>1744</v>
      </c>
      <c r="I349" t="s">
        <v>1744</v>
      </c>
    </row>
    <row r="350" spans="1:9" ht="17" x14ac:dyDescent="0.2">
      <c r="A350" t="s">
        <v>1744</v>
      </c>
      <c r="B350" s="66" t="s">
        <v>1744</v>
      </c>
      <c r="C350" t="s">
        <v>1744</v>
      </c>
      <c r="D350" t="s">
        <v>1744</v>
      </c>
      <c r="I350" t="s">
        <v>1744</v>
      </c>
    </row>
    <row r="351" spans="1:9" ht="17" x14ac:dyDescent="0.2">
      <c r="A351" t="s">
        <v>1744</v>
      </c>
      <c r="B351" s="66" t="s">
        <v>1744</v>
      </c>
      <c r="C351" t="s">
        <v>1744</v>
      </c>
      <c r="D351" t="s">
        <v>1744</v>
      </c>
      <c r="I351" t="s">
        <v>1744</v>
      </c>
    </row>
    <row r="352" spans="1:9" ht="17" x14ac:dyDescent="0.2">
      <c r="A352" t="s">
        <v>1744</v>
      </c>
      <c r="B352" s="66" t="s">
        <v>1744</v>
      </c>
      <c r="C352" t="s">
        <v>1744</v>
      </c>
      <c r="D352" t="s">
        <v>1744</v>
      </c>
      <c r="I352" t="s">
        <v>1744</v>
      </c>
    </row>
    <row r="353" spans="1:9" ht="17" x14ac:dyDescent="0.2">
      <c r="A353" t="s">
        <v>1744</v>
      </c>
      <c r="B353" s="66" t="s">
        <v>1744</v>
      </c>
      <c r="C353" t="s">
        <v>1744</v>
      </c>
      <c r="D353" t="s">
        <v>1744</v>
      </c>
      <c r="I353" t="s">
        <v>1744</v>
      </c>
    </row>
    <row r="354" spans="1:9" ht="17" x14ac:dyDescent="0.2">
      <c r="A354" t="s">
        <v>1744</v>
      </c>
      <c r="B354" s="66" t="s">
        <v>1744</v>
      </c>
      <c r="C354" t="s">
        <v>1744</v>
      </c>
      <c r="D354" t="s">
        <v>1744</v>
      </c>
      <c r="I354" t="s">
        <v>1744</v>
      </c>
    </row>
    <row r="355" spans="1:9" ht="17" x14ac:dyDescent="0.2">
      <c r="A355" t="s">
        <v>1744</v>
      </c>
      <c r="B355" s="66" t="s">
        <v>1744</v>
      </c>
      <c r="C355" t="s">
        <v>1744</v>
      </c>
      <c r="D355" t="s">
        <v>1744</v>
      </c>
      <c r="I355" t="s">
        <v>1744</v>
      </c>
    </row>
    <row r="356" spans="1:9" ht="17" x14ac:dyDescent="0.2">
      <c r="A356" t="s">
        <v>1744</v>
      </c>
      <c r="B356" s="66" t="s">
        <v>1744</v>
      </c>
      <c r="C356" t="s">
        <v>1744</v>
      </c>
      <c r="D356" t="s">
        <v>1744</v>
      </c>
      <c r="I356" t="s">
        <v>1744</v>
      </c>
    </row>
    <row r="357" spans="1:9" ht="17" x14ac:dyDescent="0.2">
      <c r="A357" t="s">
        <v>1744</v>
      </c>
      <c r="B357" s="66" t="s">
        <v>1744</v>
      </c>
      <c r="C357" t="s">
        <v>1744</v>
      </c>
      <c r="D357" t="s">
        <v>1744</v>
      </c>
      <c r="I357" t="s">
        <v>1744</v>
      </c>
    </row>
    <row r="358" spans="1:9" ht="17" x14ac:dyDescent="0.2">
      <c r="A358" t="s">
        <v>1744</v>
      </c>
      <c r="B358" s="66" t="s">
        <v>1744</v>
      </c>
      <c r="C358" t="s">
        <v>1744</v>
      </c>
      <c r="D358" t="s">
        <v>1744</v>
      </c>
      <c r="I358" t="s">
        <v>1744</v>
      </c>
    </row>
    <row r="359" spans="1:9" ht="17" x14ac:dyDescent="0.2">
      <c r="A359" t="s">
        <v>1744</v>
      </c>
      <c r="B359" s="66" t="s">
        <v>1744</v>
      </c>
      <c r="C359" t="s">
        <v>1744</v>
      </c>
      <c r="D359" t="s">
        <v>1744</v>
      </c>
      <c r="I359" t="s">
        <v>1744</v>
      </c>
    </row>
    <row r="360" spans="1:9" ht="17" x14ac:dyDescent="0.2">
      <c r="A360" t="s">
        <v>1744</v>
      </c>
      <c r="B360" s="66" t="s">
        <v>1744</v>
      </c>
      <c r="C360" t="s">
        <v>1744</v>
      </c>
      <c r="D360" t="s">
        <v>1744</v>
      </c>
      <c r="I360" t="s">
        <v>1744</v>
      </c>
    </row>
    <row r="361" spans="1:9" ht="17" x14ac:dyDescent="0.2">
      <c r="A361" t="s">
        <v>1744</v>
      </c>
      <c r="B361" s="66" t="s">
        <v>1744</v>
      </c>
      <c r="C361" t="s">
        <v>1744</v>
      </c>
      <c r="D361" t="s">
        <v>1744</v>
      </c>
      <c r="I361" t="s">
        <v>1744</v>
      </c>
    </row>
    <row r="362" spans="1:9" ht="17" x14ac:dyDescent="0.2">
      <c r="A362" t="s">
        <v>1744</v>
      </c>
      <c r="B362" s="66" t="s">
        <v>1744</v>
      </c>
      <c r="C362" t="s">
        <v>1744</v>
      </c>
      <c r="D362" t="s">
        <v>1744</v>
      </c>
      <c r="I362" t="s">
        <v>1744</v>
      </c>
    </row>
    <row r="363" spans="1:9" ht="17" x14ac:dyDescent="0.2">
      <c r="A363" t="s">
        <v>1744</v>
      </c>
      <c r="B363" s="66" t="s">
        <v>1744</v>
      </c>
      <c r="C363" t="s">
        <v>1744</v>
      </c>
      <c r="D363" t="s">
        <v>1744</v>
      </c>
      <c r="I363" t="s">
        <v>1744</v>
      </c>
    </row>
    <row r="364" spans="1:9" ht="17" x14ac:dyDescent="0.2">
      <c r="A364" t="s">
        <v>1744</v>
      </c>
      <c r="B364" s="66" t="s">
        <v>1744</v>
      </c>
      <c r="C364" t="s">
        <v>1744</v>
      </c>
      <c r="D364" t="s">
        <v>1744</v>
      </c>
      <c r="I364" t="s">
        <v>1744</v>
      </c>
    </row>
    <row r="365" spans="1:9" ht="17" x14ac:dyDescent="0.2">
      <c r="A365" t="s">
        <v>1744</v>
      </c>
      <c r="B365" s="66" t="s">
        <v>1744</v>
      </c>
      <c r="C365" t="s">
        <v>1744</v>
      </c>
      <c r="D365" t="s">
        <v>1744</v>
      </c>
      <c r="I365" t="s">
        <v>1744</v>
      </c>
    </row>
    <row r="366" spans="1:9" ht="17" x14ac:dyDescent="0.2">
      <c r="A366" t="s">
        <v>1744</v>
      </c>
      <c r="B366" s="66" t="s">
        <v>1744</v>
      </c>
      <c r="C366" t="s">
        <v>1744</v>
      </c>
      <c r="D366" t="s">
        <v>1744</v>
      </c>
      <c r="I366" t="s">
        <v>1744</v>
      </c>
    </row>
    <row r="367" spans="1:9" ht="17" x14ac:dyDescent="0.2">
      <c r="A367" t="s">
        <v>1744</v>
      </c>
      <c r="B367" s="66" t="s">
        <v>1744</v>
      </c>
      <c r="C367" t="s">
        <v>1744</v>
      </c>
      <c r="D367" t="s">
        <v>1744</v>
      </c>
      <c r="I367" t="s">
        <v>1744</v>
      </c>
    </row>
    <row r="368" spans="1:9" ht="17" x14ac:dyDescent="0.2">
      <c r="A368" t="s">
        <v>1744</v>
      </c>
      <c r="B368" s="66" t="s">
        <v>1744</v>
      </c>
      <c r="C368" t="s">
        <v>1744</v>
      </c>
      <c r="D368" t="s">
        <v>1744</v>
      </c>
      <c r="I368" t="s">
        <v>1744</v>
      </c>
    </row>
    <row r="369" spans="1:9" ht="17" x14ac:dyDescent="0.2">
      <c r="A369" t="s">
        <v>1744</v>
      </c>
      <c r="B369" s="66" t="s">
        <v>1744</v>
      </c>
      <c r="C369" t="s">
        <v>1744</v>
      </c>
      <c r="D369" t="s">
        <v>1744</v>
      </c>
      <c r="I369" t="s">
        <v>1744</v>
      </c>
    </row>
    <row r="370" spans="1:9" ht="17" x14ac:dyDescent="0.2">
      <c r="A370" t="s">
        <v>1744</v>
      </c>
      <c r="B370" s="66" t="s">
        <v>1744</v>
      </c>
      <c r="C370" t="s">
        <v>1744</v>
      </c>
      <c r="D370" t="s">
        <v>1744</v>
      </c>
      <c r="I370" t="s">
        <v>1744</v>
      </c>
    </row>
    <row r="371" spans="1:9" ht="17" x14ac:dyDescent="0.2">
      <c r="A371" t="s">
        <v>1744</v>
      </c>
      <c r="B371" s="66" t="s">
        <v>1744</v>
      </c>
      <c r="C371" t="s">
        <v>1744</v>
      </c>
      <c r="D371" t="s">
        <v>1744</v>
      </c>
      <c r="I371" t="s">
        <v>1744</v>
      </c>
    </row>
    <row r="372" spans="1:9" ht="17" x14ac:dyDescent="0.2">
      <c r="A372" t="s">
        <v>1744</v>
      </c>
      <c r="B372" s="66" t="s">
        <v>1744</v>
      </c>
      <c r="C372" t="s">
        <v>1744</v>
      </c>
      <c r="D372" t="s">
        <v>1744</v>
      </c>
      <c r="I372" t="s">
        <v>1744</v>
      </c>
    </row>
    <row r="373" spans="1:9" ht="17" x14ac:dyDescent="0.2">
      <c r="A373" t="s">
        <v>1744</v>
      </c>
      <c r="B373" s="66" t="s">
        <v>1744</v>
      </c>
      <c r="C373" t="s">
        <v>1744</v>
      </c>
      <c r="D373" t="s">
        <v>1744</v>
      </c>
      <c r="I373" t="s">
        <v>1744</v>
      </c>
    </row>
    <row r="374" spans="1:9" ht="17" x14ac:dyDescent="0.2">
      <c r="A374" t="s">
        <v>1744</v>
      </c>
      <c r="B374" s="66" t="s">
        <v>1744</v>
      </c>
      <c r="C374" t="s">
        <v>1744</v>
      </c>
      <c r="D374" t="s">
        <v>1744</v>
      </c>
      <c r="I374" t="s">
        <v>1744</v>
      </c>
    </row>
    <row r="375" spans="1:9" ht="17" x14ac:dyDescent="0.2">
      <c r="A375" t="s">
        <v>1744</v>
      </c>
      <c r="B375" s="66" t="s">
        <v>1744</v>
      </c>
      <c r="C375" t="s">
        <v>1744</v>
      </c>
      <c r="D375" t="s">
        <v>1744</v>
      </c>
      <c r="I375" t="s">
        <v>1744</v>
      </c>
    </row>
    <row r="376" spans="1:9" ht="17" x14ac:dyDescent="0.2">
      <c r="A376" t="s">
        <v>1744</v>
      </c>
      <c r="B376" s="66" t="s">
        <v>1744</v>
      </c>
      <c r="C376" t="s">
        <v>1744</v>
      </c>
      <c r="D376" t="s">
        <v>1744</v>
      </c>
      <c r="I376" t="s">
        <v>1744</v>
      </c>
    </row>
    <row r="377" spans="1:9" ht="17" x14ac:dyDescent="0.2">
      <c r="A377" t="s">
        <v>1744</v>
      </c>
      <c r="B377" s="66" t="s">
        <v>1744</v>
      </c>
      <c r="C377" t="s">
        <v>1744</v>
      </c>
      <c r="D377" t="s">
        <v>1744</v>
      </c>
      <c r="I377" t="s">
        <v>1744</v>
      </c>
    </row>
    <row r="378" spans="1:9" ht="17" x14ac:dyDescent="0.2">
      <c r="A378" t="s">
        <v>1744</v>
      </c>
      <c r="B378" s="66" t="s">
        <v>1744</v>
      </c>
      <c r="C378" t="s">
        <v>1744</v>
      </c>
      <c r="D378" t="s">
        <v>1744</v>
      </c>
      <c r="I378" t="s">
        <v>1744</v>
      </c>
    </row>
    <row r="379" spans="1:9" ht="17" x14ac:dyDescent="0.2">
      <c r="A379" t="s">
        <v>1744</v>
      </c>
      <c r="B379" s="66" t="s">
        <v>1744</v>
      </c>
      <c r="C379" t="s">
        <v>1744</v>
      </c>
      <c r="D379" t="s">
        <v>1744</v>
      </c>
      <c r="I379" t="s">
        <v>1744</v>
      </c>
    </row>
    <row r="380" spans="1:9" ht="17" x14ac:dyDescent="0.2">
      <c r="A380" t="s">
        <v>1744</v>
      </c>
      <c r="B380" s="66" t="s">
        <v>1744</v>
      </c>
      <c r="C380" t="s">
        <v>1744</v>
      </c>
      <c r="D380" t="s">
        <v>1744</v>
      </c>
      <c r="I380" t="s">
        <v>1744</v>
      </c>
    </row>
    <row r="381" spans="1:9" ht="17" x14ac:dyDescent="0.2">
      <c r="A381" t="s">
        <v>1744</v>
      </c>
      <c r="B381" s="66" t="s">
        <v>1744</v>
      </c>
      <c r="C381" t="s">
        <v>1744</v>
      </c>
      <c r="D381" t="s">
        <v>1744</v>
      </c>
      <c r="I381" t="s">
        <v>1744</v>
      </c>
    </row>
    <row r="382" spans="1:9" ht="17" x14ac:dyDescent="0.2">
      <c r="A382" t="s">
        <v>1744</v>
      </c>
      <c r="B382" s="66" t="s">
        <v>1744</v>
      </c>
      <c r="C382" t="s">
        <v>1744</v>
      </c>
      <c r="D382" t="s">
        <v>1744</v>
      </c>
      <c r="I382" t="s">
        <v>1744</v>
      </c>
    </row>
    <row r="383" spans="1:9" ht="17" x14ac:dyDescent="0.2">
      <c r="A383" t="s">
        <v>1744</v>
      </c>
      <c r="B383" s="66" t="s">
        <v>1744</v>
      </c>
      <c r="C383" t="s">
        <v>1744</v>
      </c>
      <c r="D383" t="s">
        <v>1744</v>
      </c>
      <c r="I383" t="s">
        <v>1744</v>
      </c>
    </row>
    <row r="384" spans="1:9" ht="17" x14ac:dyDescent="0.2">
      <c r="A384" t="s">
        <v>1744</v>
      </c>
      <c r="B384" s="66" t="s">
        <v>1744</v>
      </c>
      <c r="C384" t="s">
        <v>1744</v>
      </c>
      <c r="D384" t="s">
        <v>1744</v>
      </c>
      <c r="I384" t="s">
        <v>1744</v>
      </c>
    </row>
    <row r="385" spans="1:9" ht="17" x14ac:dyDescent="0.2">
      <c r="A385" t="s">
        <v>1744</v>
      </c>
      <c r="B385" s="66" t="s">
        <v>1744</v>
      </c>
      <c r="C385" t="s">
        <v>1744</v>
      </c>
      <c r="D385" t="s">
        <v>1744</v>
      </c>
      <c r="I385" t="s">
        <v>1744</v>
      </c>
    </row>
    <row r="386" spans="1:9" ht="17" x14ac:dyDescent="0.2">
      <c r="A386" t="s">
        <v>1744</v>
      </c>
      <c r="B386" s="66" t="s">
        <v>1744</v>
      </c>
      <c r="C386" t="s">
        <v>1744</v>
      </c>
      <c r="D386" t="s">
        <v>1744</v>
      </c>
      <c r="I386" t="s">
        <v>1744</v>
      </c>
    </row>
    <row r="387" spans="1:9" ht="17" x14ac:dyDescent="0.2">
      <c r="A387" t="s">
        <v>1744</v>
      </c>
      <c r="B387" s="66" t="s">
        <v>1744</v>
      </c>
      <c r="C387" t="s">
        <v>1744</v>
      </c>
      <c r="D387" t="s">
        <v>1744</v>
      </c>
      <c r="I387" t="s">
        <v>1744</v>
      </c>
    </row>
    <row r="388" spans="1:9" ht="17" x14ac:dyDescent="0.2">
      <c r="A388" t="s">
        <v>1744</v>
      </c>
      <c r="B388" s="66" t="s">
        <v>1744</v>
      </c>
      <c r="C388" t="s">
        <v>1744</v>
      </c>
      <c r="D388" t="s">
        <v>1744</v>
      </c>
      <c r="I388" t="s">
        <v>1744</v>
      </c>
    </row>
    <row r="389" spans="1:9" ht="17" x14ac:dyDescent="0.2">
      <c r="A389" t="s">
        <v>1744</v>
      </c>
      <c r="B389" s="66" t="s">
        <v>1744</v>
      </c>
      <c r="C389" t="s">
        <v>1744</v>
      </c>
      <c r="D389" t="s">
        <v>1744</v>
      </c>
      <c r="I389" t="s">
        <v>1744</v>
      </c>
    </row>
    <row r="390" spans="1:9" ht="17" x14ac:dyDescent="0.2">
      <c r="A390" t="s">
        <v>1744</v>
      </c>
      <c r="B390" s="66" t="s">
        <v>1744</v>
      </c>
      <c r="C390" t="s">
        <v>1744</v>
      </c>
      <c r="D390" t="s">
        <v>1744</v>
      </c>
      <c r="I390" t="s">
        <v>1744</v>
      </c>
    </row>
    <row r="391" spans="1:9" ht="17" x14ac:dyDescent="0.2">
      <c r="A391" t="s">
        <v>1744</v>
      </c>
      <c r="B391" s="66" t="s">
        <v>1744</v>
      </c>
      <c r="C391" t="s">
        <v>1744</v>
      </c>
      <c r="D391" t="s">
        <v>1744</v>
      </c>
      <c r="I391" t="s">
        <v>1744</v>
      </c>
    </row>
    <row r="392" spans="1:9" ht="17" x14ac:dyDescent="0.2">
      <c r="A392" t="s">
        <v>1744</v>
      </c>
      <c r="B392" s="66" t="s">
        <v>1744</v>
      </c>
      <c r="C392" t="s">
        <v>1744</v>
      </c>
      <c r="D392" t="s">
        <v>1744</v>
      </c>
      <c r="I392" t="s">
        <v>1744</v>
      </c>
    </row>
    <row r="393" spans="1:9" ht="17" x14ac:dyDescent="0.2">
      <c r="A393" t="s">
        <v>1744</v>
      </c>
      <c r="B393" s="66" t="s">
        <v>1744</v>
      </c>
      <c r="C393" t="s">
        <v>1744</v>
      </c>
      <c r="D393" t="s">
        <v>1744</v>
      </c>
      <c r="I393" t="s">
        <v>1744</v>
      </c>
    </row>
    <row r="394" spans="1:9" ht="17" x14ac:dyDescent="0.2">
      <c r="A394" t="s">
        <v>1744</v>
      </c>
      <c r="B394" s="66" t="s">
        <v>1744</v>
      </c>
      <c r="C394" t="s">
        <v>1744</v>
      </c>
      <c r="D394" t="s">
        <v>1744</v>
      </c>
      <c r="I394" t="s">
        <v>1744</v>
      </c>
    </row>
    <row r="395" spans="1:9" ht="17" x14ac:dyDescent="0.2">
      <c r="A395" t="s">
        <v>1744</v>
      </c>
      <c r="B395" s="66" t="s">
        <v>1744</v>
      </c>
      <c r="C395" t="s">
        <v>1744</v>
      </c>
      <c r="D395" t="s">
        <v>1744</v>
      </c>
      <c r="I395" t="s">
        <v>1744</v>
      </c>
    </row>
    <row r="396" spans="1:9" ht="17" x14ac:dyDescent="0.2">
      <c r="A396" t="s">
        <v>1744</v>
      </c>
      <c r="B396" s="66" t="s">
        <v>1744</v>
      </c>
      <c r="C396" t="s">
        <v>1744</v>
      </c>
      <c r="D396" t="s">
        <v>1744</v>
      </c>
      <c r="I396" t="s">
        <v>1744</v>
      </c>
    </row>
    <row r="397" spans="1:9" ht="17" x14ac:dyDescent="0.2">
      <c r="A397" t="s">
        <v>1744</v>
      </c>
      <c r="B397" s="66" t="s">
        <v>1744</v>
      </c>
      <c r="C397" t="s">
        <v>1744</v>
      </c>
      <c r="D397" t="s">
        <v>1744</v>
      </c>
      <c r="I397" t="s">
        <v>1744</v>
      </c>
    </row>
    <row r="398" spans="1:9" ht="17" x14ac:dyDescent="0.2">
      <c r="A398" t="s">
        <v>1744</v>
      </c>
      <c r="B398" s="66" t="s">
        <v>1744</v>
      </c>
      <c r="C398" t="s">
        <v>1744</v>
      </c>
      <c r="D398" t="s">
        <v>1744</v>
      </c>
      <c r="I398" t="s">
        <v>1744</v>
      </c>
    </row>
    <row r="399" spans="1:9" ht="17" x14ac:dyDescent="0.2">
      <c r="A399" t="s">
        <v>1744</v>
      </c>
      <c r="B399" s="66" t="s">
        <v>1744</v>
      </c>
      <c r="C399" t="s">
        <v>1744</v>
      </c>
      <c r="D399" t="s">
        <v>1744</v>
      </c>
      <c r="I399" t="s">
        <v>1744</v>
      </c>
    </row>
    <row r="400" spans="1:9" ht="17" x14ac:dyDescent="0.2">
      <c r="A400" t="s">
        <v>1744</v>
      </c>
      <c r="B400" s="66" t="s">
        <v>1744</v>
      </c>
      <c r="C400" t="s">
        <v>1744</v>
      </c>
      <c r="D400" t="s">
        <v>1744</v>
      </c>
      <c r="I400" t="s">
        <v>1744</v>
      </c>
    </row>
    <row r="401" spans="1:9" ht="17" x14ac:dyDescent="0.2">
      <c r="A401" t="s">
        <v>1744</v>
      </c>
      <c r="B401" s="66" t="s">
        <v>1744</v>
      </c>
      <c r="C401" t="s">
        <v>1744</v>
      </c>
      <c r="D401" t="s">
        <v>1744</v>
      </c>
      <c r="I401" t="s">
        <v>1744</v>
      </c>
    </row>
    <row r="402" spans="1:9" ht="17" x14ac:dyDescent="0.2">
      <c r="A402" t="s">
        <v>1744</v>
      </c>
      <c r="B402" s="66" t="s">
        <v>1744</v>
      </c>
      <c r="C402" t="s">
        <v>1744</v>
      </c>
      <c r="D402" t="s">
        <v>1744</v>
      </c>
      <c r="I402" t="s">
        <v>1744</v>
      </c>
    </row>
    <row r="403" spans="1:9" ht="17" x14ac:dyDescent="0.2">
      <c r="A403" t="s">
        <v>1744</v>
      </c>
      <c r="B403" s="66" t="s">
        <v>1744</v>
      </c>
      <c r="C403" t="s">
        <v>1744</v>
      </c>
      <c r="D403" t="s">
        <v>1744</v>
      </c>
      <c r="I403" t="s">
        <v>1744</v>
      </c>
    </row>
    <row r="404" spans="1:9" ht="17" x14ac:dyDescent="0.2">
      <c r="A404" t="s">
        <v>1744</v>
      </c>
      <c r="B404" s="66" t="s">
        <v>1744</v>
      </c>
      <c r="C404" t="s">
        <v>1744</v>
      </c>
      <c r="D404" t="s">
        <v>1744</v>
      </c>
      <c r="I404" t="s">
        <v>1744</v>
      </c>
    </row>
    <row r="405" spans="1:9" ht="17" x14ac:dyDescent="0.2">
      <c r="A405" t="s">
        <v>1744</v>
      </c>
      <c r="B405" s="66" t="s">
        <v>1744</v>
      </c>
      <c r="C405" t="s">
        <v>1744</v>
      </c>
      <c r="D405" t="s">
        <v>1744</v>
      </c>
      <c r="I405" t="s">
        <v>1744</v>
      </c>
    </row>
    <row r="406" spans="1:9" ht="17" x14ac:dyDescent="0.2">
      <c r="A406" t="s">
        <v>1744</v>
      </c>
      <c r="B406" s="66" t="s">
        <v>1744</v>
      </c>
      <c r="C406" t="s">
        <v>1744</v>
      </c>
      <c r="D406" t="s">
        <v>1744</v>
      </c>
      <c r="I406" t="s">
        <v>1744</v>
      </c>
    </row>
    <row r="407" spans="1:9" ht="17" x14ac:dyDescent="0.2">
      <c r="A407" t="s">
        <v>1744</v>
      </c>
      <c r="B407" s="66" t="s">
        <v>1744</v>
      </c>
      <c r="C407" t="s">
        <v>1744</v>
      </c>
      <c r="D407" t="s">
        <v>1744</v>
      </c>
      <c r="I407" t="s">
        <v>1744</v>
      </c>
    </row>
    <row r="408" spans="1:9" ht="17" x14ac:dyDescent="0.2">
      <c r="A408" t="s">
        <v>1744</v>
      </c>
      <c r="B408" s="66" t="s">
        <v>1744</v>
      </c>
      <c r="C408" t="s">
        <v>1744</v>
      </c>
      <c r="D408" t="s">
        <v>1744</v>
      </c>
      <c r="I408" t="s">
        <v>1744</v>
      </c>
    </row>
    <row r="409" spans="1:9" ht="17" x14ac:dyDescent="0.2">
      <c r="A409" t="s">
        <v>1744</v>
      </c>
      <c r="B409" s="66" t="s">
        <v>1744</v>
      </c>
      <c r="C409" t="s">
        <v>1744</v>
      </c>
      <c r="D409" t="s">
        <v>1744</v>
      </c>
      <c r="I409" t="s">
        <v>1744</v>
      </c>
    </row>
    <row r="410" spans="1:9" ht="17" x14ac:dyDescent="0.2">
      <c r="A410" t="s">
        <v>1744</v>
      </c>
      <c r="B410" s="66" t="s">
        <v>1744</v>
      </c>
      <c r="C410" t="s">
        <v>1744</v>
      </c>
      <c r="D410" t="s">
        <v>1744</v>
      </c>
      <c r="I410" t="s">
        <v>1744</v>
      </c>
    </row>
    <row r="411" spans="1:9" ht="17" x14ac:dyDescent="0.2">
      <c r="A411" t="s">
        <v>1744</v>
      </c>
      <c r="B411" s="66" t="s">
        <v>1744</v>
      </c>
      <c r="C411" t="s">
        <v>1744</v>
      </c>
      <c r="D411" t="s">
        <v>1744</v>
      </c>
      <c r="I411" t="s">
        <v>1744</v>
      </c>
    </row>
    <row r="412" spans="1:9" ht="17" x14ac:dyDescent="0.2">
      <c r="A412" t="s">
        <v>1744</v>
      </c>
      <c r="B412" s="66" t="s">
        <v>1744</v>
      </c>
      <c r="C412" t="s">
        <v>1744</v>
      </c>
      <c r="D412" t="s">
        <v>1744</v>
      </c>
      <c r="I412" t="s">
        <v>1744</v>
      </c>
    </row>
    <row r="413" spans="1:9" ht="17" x14ac:dyDescent="0.2">
      <c r="A413" t="s">
        <v>1744</v>
      </c>
      <c r="B413" s="66" t="s">
        <v>1744</v>
      </c>
      <c r="C413" t="s">
        <v>1744</v>
      </c>
      <c r="D413" t="s">
        <v>1744</v>
      </c>
      <c r="I413" t="s">
        <v>1744</v>
      </c>
    </row>
    <row r="414" spans="1:9" ht="17" x14ac:dyDescent="0.2">
      <c r="A414" t="s">
        <v>1744</v>
      </c>
      <c r="B414" s="66" t="s">
        <v>1744</v>
      </c>
      <c r="C414" t="s">
        <v>1744</v>
      </c>
      <c r="D414" t="s">
        <v>1744</v>
      </c>
      <c r="I414" t="s">
        <v>1744</v>
      </c>
    </row>
    <row r="415" spans="1:9" ht="17" x14ac:dyDescent="0.2">
      <c r="A415" t="s">
        <v>1744</v>
      </c>
      <c r="B415" s="66" t="s">
        <v>1744</v>
      </c>
      <c r="C415" t="s">
        <v>1744</v>
      </c>
      <c r="D415" t="s">
        <v>1744</v>
      </c>
      <c r="I415" t="s">
        <v>1744</v>
      </c>
    </row>
    <row r="416" spans="1:9" ht="17" x14ac:dyDescent="0.2">
      <c r="A416" t="s">
        <v>1744</v>
      </c>
      <c r="B416" s="66" t="s">
        <v>1744</v>
      </c>
      <c r="C416" t="s">
        <v>1744</v>
      </c>
      <c r="D416" t="s">
        <v>1744</v>
      </c>
      <c r="I416" t="s">
        <v>1744</v>
      </c>
    </row>
    <row r="417" spans="1:9" ht="17" x14ac:dyDescent="0.2">
      <c r="A417" t="s">
        <v>1744</v>
      </c>
      <c r="B417" s="66" t="s">
        <v>1744</v>
      </c>
      <c r="C417" t="s">
        <v>1744</v>
      </c>
      <c r="D417" t="s">
        <v>1744</v>
      </c>
      <c r="I417" t="s">
        <v>1744</v>
      </c>
    </row>
    <row r="418" spans="1:9" ht="17" x14ac:dyDescent="0.2">
      <c r="A418" t="s">
        <v>1744</v>
      </c>
      <c r="B418" s="66" t="s">
        <v>1744</v>
      </c>
      <c r="C418" t="s">
        <v>1744</v>
      </c>
      <c r="D418" t="s">
        <v>1744</v>
      </c>
      <c r="I418" t="s">
        <v>1744</v>
      </c>
    </row>
    <row r="419" spans="1:9" ht="17" x14ac:dyDescent="0.2">
      <c r="A419" t="s">
        <v>1744</v>
      </c>
      <c r="B419" s="66" t="s">
        <v>1744</v>
      </c>
      <c r="C419" t="s">
        <v>1744</v>
      </c>
      <c r="D419" t="s">
        <v>1744</v>
      </c>
      <c r="I419" t="s">
        <v>1744</v>
      </c>
    </row>
    <row r="420" spans="1:9" ht="17" x14ac:dyDescent="0.2">
      <c r="A420" t="s">
        <v>1744</v>
      </c>
      <c r="B420" s="66" t="s">
        <v>1744</v>
      </c>
      <c r="C420" t="s">
        <v>1744</v>
      </c>
      <c r="D420" t="s">
        <v>1744</v>
      </c>
      <c r="I420" t="s">
        <v>1744</v>
      </c>
    </row>
    <row r="421" spans="1:9" ht="17" x14ac:dyDescent="0.2">
      <c r="A421" t="s">
        <v>1744</v>
      </c>
      <c r="B421" s="66" t="s">
        <v>1744</v>
      </c>
      <c r="C421" t="s">
        <v>1744</v>
      </c>
      <c r="D421" t="s">
        <v>1744</v>
      </c>
      <c r="I421" t="s">
        <v>1744</v>
      </c>
    </row>
    <row r="422" spans="1:9" ht="17" x14ac:dyDescent="0.2">
      <c r="A422" t="s">
        <v>1744</v>
      </c>
      <c r="B422" s="66" t="s">
        <v>1744</v>
      </c>
      <c r="C422" t="s">
        <v>1744</v>
      </c>
      <c r="D422" t="s">
        <v>1744</v>
      </c>
      <c r="I422" t="s">
        <v>1744</v>
      </c>
    </row>
    <row r="423" spans="1:9" ht="17" x14ac:dyDescent="0.2">
      <c r="A423" t="s">
        <v>1744</v>
      </c>
      <c r="B423" s="66" t="s">
        <v>1744</v>
      </c>
      <c r="C423" t="s">
        <v>1744</v>
      </c>
      <c r="D423" t="s">
        <v>1744</v>
      </c>
      <c r="I423" t="s">
        <v>1744</v>
      </c>
    </row>
    <row r="424" spans="1:9" ht="17" x14ac:dyDescent="0.2">
      <c r="A424" t="s">
        <v>1744</v>
      </c>
      <c r="B424" s="66" t="s">
        <v>1744</v>
      </c>
      <c r="C424" t="s">
        <v>1744</v>
      </c>
      <c r="D424" t="s">
        <v>1744</v>
      </c>
      <c r="I424" t="s">
        <v>1744</v>
      </c>
    </row>
    <row r="425" spans="1:9" ht="17" x14ac:dyDescent="0.2">
      <c r="A425" t="s">
        <v>1744</v>
      </c>
      <c r="B425" s="66" t="s">
        <v>1744</v>
      </c>
      <c r="C425" t="s">
        <v>1744</v>
      </c>
      <c r="D425" t="s">
        <v>1744</v>
      </c>
      <c r="I425" t="s">
        <v>1744</v>
      </c>
    </row>
    <row r="426" spans="1:9" ht="17" x14ac:dyDescent="0.2">
      <c r="A426" t="s">
        <v>1744</v>
      </c>
      <c r="B426" s="66" t="s">
        <v>1744</v>
      </c>
      <c r="C426" t="s">
        <v>1744</v>
      </c>
      <c r="D426" t="s">
        <v>1744</v>
      </c>
      <c r="I426" t="s">
        <v>1744</v>
      </c>
    </row>
    <row r="427" spans="1:9" ht="17" x14ac:dyDescent="0.2">
      <c r="A427" t="s">
        <v>1744</v>
      </c>
      <c r="B427" s="66" t="s">
        <v>1744</v>
      </c>
      <c r="C427" t="s">
        <v>1744</v>
      </c>
      <c r="D427" t="s">
        <v>1744</v>
      </c>
      <c r="I427" t="s">
        <v>1744</v>
      </c>
    </row>
    <row r="428" spans="1:9" ht="17" x14ac:dyDescent="0.2">
      <c r="A428" t="s">
        <v>1744</v>
      </c>
      <c r="B428" s="66" t="s">
        <v>1744</v>
      </c>
      <c r="C428" t="s">
        <v>1744</v>
      </c>
      <c r="D428" t="s">
        <v>1744</v>
      </c>
      <c r="I428" t="s">
        <v>1744</v>
      </c>
    </row>
    <row r="429" spans="1:9" ht="17" x14ac:dyDescent="0.2">
      <c r="A429" t="s">
        <v>1744</v>
      </c>
      <c r="B429" s="66" t="s">
        <v>1744</v>
      </c>
      <c r="C429" t="s">
        <v>1744</v>
      </c>
      <c r="D429" t="s">
        <v>1744</v>
      </c>
      <c r="I429" t="s">
        <v>1744</v>
      </c>
    </row>
    <row r="430" spans="1:9" ht="17" x14ac:dyDescent="0.2">
      <c r="A430" t="s">
        <v>1744</v>
      </c>
      <c r="B430" s="66" t="s">
        <v>1744</v>
      </c>
      <c r="C430" t="s">
        <v>1744</v>
      </c>
      <c r="D430" t="s">
        <v>1744</v>
      </c>
      <c r="I430" t="s">
        <v>1744</v>
      </c>
    </row>
    <row r="431" spans="1:9" ht="17" x14ac:dyDescent="0.2">
      <c r="A431" t="s">
        <v>1744</v>
      </c>
      <c r="B431" s="66" t="s">
        <v>1744</v>
      </c>
      <c r="C431" t="s">
        <v>1744</v>
      </c>
      <c r="D431" t="s">
        <v>1744</v>
      </c>
      <c r="I431" t="s">
        <v>1744</v>
      </c>
    </row>
    <row r="432" spans="1:9" ht="17" x14ac:dyDescent="0.2">
      <c r="A432" t="s">
        <v>1744</v>
      </c>
      <c r="B432" s="66" t="s">
        <v>1744</v>
      </c>
      <c r="C432" t="s">
        <v>1744</v>
      </c>
      <c r="D432" t="s">
        <v>1744</v>
      </c>
      <c r="I432" t="s">
        <v>1744</v>
      </c>
    </row>
    <row r="433" spans="1:9" ht="17" x14ac:dyDescent="0.2">
      <c r="A433" t="s">
        <v>1744</v>
      </c>
      <c r="B433" s="66" t="s">
        <v>1744</v>
      </c>
      <c r="C433" t="s">
        <v>1744</v>
      </c>
      <c r="D433" t="s">
        <v>1744</v>
      </c>
      <c r="I433" t="s">
        <v>1744</v>
      </c>
    </row>
    <row r="434" spans="1:9" ht="17" x14ac:dyDescent="0.2">
      <c r="A434" t="s">
        <v>1744</v>
      </c>
      <c r="B434" s="66" t="s">
        <v>1744</v>
      </c>
      <c r="C434" t="s">
        <v>1744</v>
      </c>
      <c r="D434" t="s">
        <v>1744</v>
      </c>
      <c r="I434" t="s">
        <v>1744</v>
      </c>
    </row>
    <row r="435" spans="1:9" ht="17" x14ac:dyDescent="0.2">
      <c r="A435" t="s">
        <v>1744</v>
      </c>
      <c r="B435" s="66" t="s">
        <v>1744</v>
      </c>
      <c r="C435" t="s">
        <v>1744</v>
      </c>
      <c r="D435" t="s">
        <v>1744</v>
      </c>
      <c r="I435" t="s">
        <v>1744</v>
      </c>
    </row>
    <row r="436" spans="1:9" ht="17" x14ac:dyDescent="0.2">
      <c r="A436" t="s">
        <v>1744</v>
      </c>
      <c r="B436" s="66" t="s">
        <v>1744</v>
      </c>
      <c r="C436" t="s">
        <v>1744</v>
      </c>
      <c r="D436" t="s">
        <v>1744</v>
      </c>
      <c r="I436" t="s">
        <v>1744</v>
      </c>
    </row>
    <row r="437" spans="1:9" ht="17" x14ac:dyDescent="0.2">
      <c r="A437" t="s">
        <v>1744</v>
      </c>
      <c r="B437" s="66" t="s">
        <v>1744</v>
      </c>
      <c r="C437" t="s">
        <v>1744</v>
      </c>
      <c r="D437" t="s">
        <v>1744</v>
      </c>
      <c r="I437" t="s">
        <v>1744</v>
      </c>
    </row>
    <row r="438" spans="1:9" ht="17" x14ac:dyDescent="0.2">
      <c r="A438" t="s">
        <v>1744</v>
      </c>
      <c r="B438" s="66" t="s">
        <v>1744</v>
      </c>
      <c r="C438" t="s">
        <v>1744</v>
      </c>
      <c r="D438" t="s">
        <v>1744</v>
      </c>
      <c r="I438" t="s">
        <v>1744</v>
      </c>
    </row>
    <row r="439" spans="1:9" ht="17" x14ac:dyDescent="0.2">
      <c r="A439" t="s">
        <v>1744</v>
      </c>
      <c r="B439" s="66" t="s">
        <v>1744</v>
      </c>
      <c r="C439" t="s">
        <v>1744</v>
      </c>
      <c r="D439" t="s">
        <v>1744</v>
      </c>
      <c r="I439" t="s">
        <v>1744</v>
      </c>
    </row>
    <row r="440" spans="1:9" ht="17" x14ac:dyDescent="0.2">
      <c r="A440" t="s">
        <v>1744</v>
      </c>
      <c r="B440" s="66" t="s">
        <v>1744</v>
      </c>
      <c r="C440" t="s">
        <v>1744</v>
      </c>
      <c r="D440" t="s">
        <v>1744</v>
      </c>
      <c r="I440" t="s">
        <v>1744</v>
      </c>
    </row>
    <row r="441" spans="1:9" ht="17" x14ac:dyDescent="0.2">
      <c r="A441" t="s">
        <v>1744</v>
      </c>
      <c r="B441" s="66" t="s">
        <v>1744</v>
      </c>
      <c r="C441" t="s">
        <v>1744</v>
      </c>
      <c r="D441" t="s">
        <v>1744</v>
      </c>
      <c r="I441" t="s">
        <v>1744</v>
      </c>
    </row>
    <row r="442" spans="1:9" ht="17" x14ac:dyDescent="0.2">
      <c r="A442" t="s">
        <v>1744</v>
      </c>
      <c r="B442" s="66" t="s">
        <v>1744</v>
      </c>
      <c r="C442" t="s">
        <v>1744</v>
      </c>
      <c r="D442" t="s">
        <v>1744</v>
      </c>
      <c r="I442" t="s">
        <v>1744</v>
      </c>
    </row>
    <row r="443" spans="1:9" ht="17" x14ac:dyDescent="0.2">
      <c r="A443" t="s">
        <v>1744</v>
      </c>
      <c r="B443" s="66" t="s">
        <v>1744</v>
      </c>
      <c r="C443" t="s">
        <v>1744</v>
      </c>
      <c r="D443" t="s">
        <v>1744</v>
      </c>
      <c r="I443" t="s">
        <v>1744</v>
      </c>
    </row>
    <row r="444" spans="1:9" ht="17" x14ac:dyDescent="0.2">
      <c r="A444" t="s">
        <v>1744</v>
      </c>
      <c r="B444" s="66" t="s">
        <v>1744</v>
      </c>
      <c r="C444" t="s">
        <v>1744</v>
      </c>
      <c r="D444" t="s">
        <v>1744</v>
      </c>
      <c r="I444" t="s">
        <v>1744</v>
      </c>
    </row>
    <row r="445" spans="1:9" ht="17" x14ac:dyDescent="0.2">
      <c r="A445" t="s">
        <v>1744</v>
      </c>
      <c r="B445" s="66" t="s">
        <v>1744</v>
      </c>
      <c r="C445" t="s">
        <v>1744</v>
      </c>
      <c r="D445" t="s">
        <v>1744</v>
      </c>
      <c r="I445" t="s">
        <v>1744</v>
      </c>
    </row>
    <row r="446" spans="1:9" ht="17" x14ac:dyDescent="0.2">
      <c r="A446" t="s">
        <v>1744</v>
      </c>
      <c r="B446" s="66" t="s">
        <v>1744</v>
      </c>
      <c r="C446" t="s">
        <v>1744</v>
      </c>
      <c r="D446" t="s">
        <v>1744</v>
      </c>
      <c r="I446" t="s">
        <v>1744</v>
      </c>
    </row>
    <row r="447" spans="1:9" ht="17" x14ac:dyDescent="0.2">
      <c r="A447" t="s">
        <v>1744</v>
      </c>
      <c r="B447" s="66" t="s">
        <v>1744</v>
      </c>
      <c r="C447" t="s">
        <v>1744</v>
      </c>
      <c r="D447" t="s">
        <v>1744</v>
      </c>
      <c r="I447" t="s">
        <v>1744</v>
      </c>
    </row>
    <row r="448" spans="1:9" ht="17" x14ac:dyDescent="0.2">
      <c r="A448" t="s">
        <v>1744</v>
      </c>
      <c r="B448" s="66" t="s">
        <v>1744</v>
      </c>
      <c r="C448" t="s">
        <v>1744</v>
      </c>
      <c r="D448" t="s">
        <v>1744</v>
      </c>
      <c r="I448" t="s">
        <v>1744</v>
      </c>
    </row>
    <row r="449" spans="1:9" ht="17" x14ac:dyDescent="0.2">
      <c r="A449" t="s">
        <v>1744</v>
      </c>
      <c r="B449" s="66" t="s">
        <v>1744</v>
      </c>
      <c r="C449" t="s">
        <v>1744</v>
      </c>
      <c r="D449" t="s">
        <v>1744</v>
      </c>
      <c r="I449" t="s">
        <v>1744</v>
      </c>
    </row>
    <row r="450" spans="1:9" ht="17" x14ac:dyDescent="0.2">
      <c r="A450" t="s">
        <v>1744</v>
      </c>
      <c r="B450" s="66" t="s">
        <v>1744</v>
      </c>
      <c r="C450" t="s">
        <v>1744</v>
      </c>
      <c r="D450" t="s">
        <v>1744</v>
      </c>
      <c r="I450" t="s">
        <v>1744</v>
      </c>
    </row>
    <row r="451" spans="1:9" ht="17" x14ac:dyDescent="0.2">
      <c r="A451" t="s">
        <v>1744</v>
      </c>
      <c r="B451" s="66" t="s">
        <v>1744</v>
      </c>
      <c r="C451" t="s">
        <v>1744</v>
      </c>
      <c r="D451" t="s">
        <v>1744</v>
      </c>
      <c r="I451" t="s">
        <v>1744</v>
      </c>
    </row>
    <row r="452" spans="1:9" ht="17" x14ac:dyDescent="0.2">
      <c r="A452" t="s">
        <v>1744</v>
      </c>
      <c r="B452" s="66" t="s">
        <v>1744</v>
      </c>
      <c r="C452" t="s">
        <v>1744</v>
      </c>
      <c r="D452" t="s">
        <v>1744</v>
      </c>
      <c r="I452" t="s">
        <v>1744</v>
      </c>
    </row>
    <row r="453" spans="1:9" ht="17" x14ac:dyDescent="0.2">
      <c r="A453" t="s">
        <v>1744</v>
      </c>
      <c r="B453" s="66" t="s">
        <v>1744</v>
      </c>
      <c r="C453" t="s">
        <v>1744</v>
      </c>
      <c r="D453" t="s">
        <v>1744</v>
      </c>
      <c r="I453" t="s">
        <v>1744</v>
      </c>
    </row>
    <row r="454" spans="1:9" ht="17" x14ac:dyDescent="0.2">
      <c r="A454" t="s">
        <v>1744</v>
      </c>
      <c r="B454" s="66" t="s">
        <v>1744</v>
      </c>
      <c r="C454" t="s">
        <v>1744</v>
      </c>
      <c r="D454" t="s">
        <v>1744</v>
      </c>
      <c r="I454" t="s">
        <v>1744</v>
      </c>
    </row>
    <row r="455" spans="1:9" ht="17" x14ac:dyDescent="0.2">
      <c r="A455" t="s">
        <v>1744</v>
      </c>
      <c r="B455" s="66" t="s">
        <v>1744</v>
      </c>
      <c r="C455" t="s">
        <v>1744</v>
      </c>
      <c r="D455" t="s">
        <v>1744</v>
      </c>
      <c r="I455" t="s">
        <v>1744</v>
      </c>
    </row>
    <row r="456" spans="1:9" ht="17" x14ac:dyDescent="0.2">
      <c r="A456" t="s">
        <v>1744</v>
      </c>
      <c r="B456" s="66" t="s">
        <v>1744</v>
      </c>
      <c r="C456" t="s">
        <v>1744</v>
      </c>
      <c r="D456" t="s">
        <v>1744</v>
      </c>
      <c r="I456" t="s">
        <v>1744</v>
      </c>
    </row>
    <row r="457" spans="1:9" ht="17" x14ac:dyDescent="0.2">
      <c r="A457" t="s">
        <v>1744</v>
      </c>
      <c r="B457" s="66" t="s">
        <v>1744</v>
      </c>
      <c r="C457" t="s">
        <v>1744</v>
      </c>
      <c r="D457" t="s">
        <v>1744</v>
      </c>
      <c r="I457" t="s">
        <v>1744</v>
      </c>
    </row>
    <row r="458" spans="1:9" ht="17" x14ac:dyDescent="0.2">
      <c r="A458" t="s">
        <v>1744</v>
      </c>
      <c r="B458" s="66" t="s">
        <v>1744</v>
      </c>
      <c r="C458" t="s">
        <v>1744</v>
      </c>
      <c r="D458" t="s">
        <v>1744</v>
      </c>
      <c r="I458" t="s">
        <v>1744</v>
      </c>
    </row>
    <row r="459" spans="1:9" ht="17" x14ac:dyDescent="0.2">
      <c r="A459" t="s">
        <v>1744</v>
      </c>
      <c r="B459" s="66" t="s">
        <v>1744</v>
      </c>
      <c r="C459" t="s">
        <v>1744</v>
      </c>
      <c r="D459" t="s">
        <v>1744</v>
      </c>
      <c r="I459" t="s">
        <v>1744</v>
      </c>
    </row>
    <row r="460" spans="1:9" ht="17" x14ac:dyDescent="0.2">
      <c r="A460" t="s">
        <v>1744</v>
      </c>
      <c r="B460" s="66" t="s">
        <v>1744</v>
      </c>
      <c r="C460" t="s">
        <v>1744</v>
      </c>
      <c r="D460" t="s">
        <v>1744</v>
      </c>
      <c r="I460" t="s">
        <v>1744</v>
      </c>
    </row>
    <row r="461" spans="1:9" ht="17" x14ac:dyDescent="0.2">
      <c r="A461" t="s">
        <v>1744</v>
      </c>
      <c r="B461" s="66" t="s">
        <v>1744</v>
      </c>
      <c r="C461" t="s">
        <v>1744</v>
      </c>
      <c r="D461" t="s">
        <v>1744</v>
      </c>
      <c r="I461" t="s">
        <v>1744</v>
      </c>
    </row>
    <row r="462" spans="1:9" ht="17" x14ac:dyDescent="0.2">
      <c r="A462" t="s">
        <v>1744</v>
      </c>
      <c r="B462" s="66" t="s">
        <v>1744</v>
      </c>
      <c r="C462" t="s">
        <v>1744</v>
      </c>
      <c r="D462" t="s">
        <v>1744</v>
      </c>
      <c r="I462" t="s">
        <v>1744</v>
      </c>
    </row>
    <row r="463" spans="1:9" ht="17" x14ac:dyDescent="0.2">
      <c r="A463" t="s">
        <v>1744</v>
      </c>
      <c r="B463" s="66" t="s">
        <v>1744</v>
      </c>
      <c r="C463" t="s">
        <v>1744</v>
      </c>
      <c r="D463" t="s">
        <v>1744</v>
      </c>
      <c r="I463" t="s">
        <v>1744</v>
      </c>
    </row>
    <row r="464" spans="1:9" ht="17" x14ac:dyDescent="0.2">
      <c r="A464" t="s">
        <v>1744</v>
      </c>
      <c r="B464" s="66" t="s">
        <v>1744</v>
      </c>
      <c r="C464" t="s">
        <v>1744</v>
      </c>
      <c r="D464" t="s">
        <v>1744</v>
      </c>
      <c r="I464" t="s">
        <v>1744</v>
      </c>
    </row>
    <row r="465" spans="1:9" ht="17" x14ac:dyDescent="0.2">
      <c r="A465" t="s">
        <v>1744</v>
      </c>
      <c r="B465" s="66" t="s">
        <v>1744</v>
      </c>
      <c r="C465" t="s">
        <v>1744</v>
      </c>
      <c r="D465" t="s">
        <v>1744</v>
      </c>
      <c r="I465" t="s">
        <v>1744</v>
      </c>
    </row>
    <row r="466" spans="1:9" ht="17" x14ac:dyDescent="0.2">
      <c r="A466" t="s">
        <v>1744</v>
      </c>
      <c r="B466" s="66" t="s">
        <v>1744</v>
      </c>
      <c r="C466" t="s">
        <v>1744</v>
      </c>
      <c r="D466" t="s">
        <v>1744</v>
      </c>
      <c r="I466" t="s">
        <v>1744</v>
      </c>
    </row>
    <row r="467" spans="1:9" ht="17" x14ac:dyDescent="0.2">
      <c r="A467" t="s">
        <v>1744</v>
      </c>
      <c r="B467" s="66" t="s">
        <v>1744</v>
      </c>
      <c r="C467" t="s">
        <v>1744</v>
      </c>
      <c r="D467" t="s">
        <v>1744</v>
      </c>
      <c r="I467" t="s">
        <v>1744</v>
      </c>
    </row>
    <row r="468" spans="1:9" ht="17" x14ac:dyDescent="0.2">
      <c r="A468" t="s">
        <v>1744</v>
      </c>
      <c r="B468" s="66" t="s">
        <v>1744</v>
      </c>
      <c r="C468" t="s">
        <v>1744</v>
      </c>
      <c r="D468" t="s">
        <v>1744</v>
      </c>
      <c r="I468" t="s">
        <v>1744</v>
      </c>
    </row>
    <row r="469" spans="1:9" ht="17" x14ac:dyDescent="0.2">
      <c r="A469" t="s">
        <v>1744</v>
      </c>
      <c r="B469" s="66" t="s">
        <v>1744</v>
      </c>
      <c r="C469" t="s">
        <v>1744</v>
      </c>
      <c r="D469" t="s">
        <v>1744</v>
      </c>
      <c r="I469" t="s">
        <v>1744</v>
      </c>
    </row>
    <row r="470" spans="1:9" ht="17" x14ac:dyDescent="0.2">
      <c r="A470" t="s">
        <v>1744</v>
      </c>
      <c r="B470" s="66" t="s">
        <v>1744</v>
      </c>
      <c r="C470" t="s">
        <v>1744</v>
      </c>
      <c r="D470" t="s">
        <v>1744</v>
      </c>
      <c r="I470" t="s">
        <v>1744</v>
      </c>
    </row>
    <row r="471" spans="1:9" ht="17" x14ac:dyDescent="0.2">
      <c r="A471" t="s">
        <v>1744</v>
      </c>
      <c r="B471" s="66" t="s">
        <v>1744</v>
      </c>
      <c r="C471" t="s">
        <v>1744</v>
      </c>
      <c r="D471" t="s">
        <v>1744</v>
      </c>
      <c r="I471" t="s">
        <v>1744</v>
      </c>
    </row>
    <row r="472" spans="1:9" ht="17" x14ac:dyDescent="0.2">
      <c r="A472" t="s">
        <v>1744</v>
      </c>
      <c r="B472" s="66" t="s">
        <v>1744</v>
      </c>
      <c r="C472" t="s">
        <v>1744</v>
      </c>
      <c r="D472" t="s">
        <v>1744</v>
      </c>
      <c r="I472" t="s">
        <v>1744</v>
      </c>
    </row>
    <row r="473" spans="1:9" ht="17" x14ac:dyDescent="0.2">
      <c r="A473" t="s">
        <v>1744</v>
      </c>
      <c r="B473" s="66" t="s">
        <v>1744</v>
      </c>
      <c r="C473" t="s">
        <v>1744</v>
      </c>
      <c r="D473" t="s">
        <v>1744</v>
      </c>
      <c r="I473" t="s">
        <v>1744</v>
      </c>
    </row>
    <row r="474" spans="1:9" ht="17" x14ac:dyDescent="0.2">
      <c r="A474" t="s">
        <v>1744</v>
      </c>
      <c r="B474" s="66" t="s">
        <v>1744</v>
      </c>
      <c r="C474" t="s">
        <v>1744</v>
      </c>
      <c r="D474" t="s">
        <v>1744</v>
      </c>
      <c r="I474" t="s">
        <v>1744</v>
      </c>
    </row>
    <row r="475" spans="1:9" ht="17" x14ac:dyDescent="0.2">
      <c r="A475" t="s">
        <v>1744</v>
      </c>
      <c r="B475" s="66" t="s">
        <v>1744</v>
      </c>
      <c r="C475" t="s">
        <v>1744</v>
      </c>
      <c r="D475" t="s">
        <v>1744</v>
      </c>
      <c r="I475" t="s">
        <v>1744</v>
      </c>
    </row>
    <row r="476" spans="1:9" ht="17" x14ac:dyDescent="0.2">
      <c r="A476" t="s">
        <v>1744</v>
      </c>
      <c r="B476" s="66" t="s">
        <v>1744</v>
      </c>
      <c r="C476" t="s">
        <v>1744</v>
      </c>
      <c r="D476" t="s">
        <v>1744</v>
      </c>
      <c r="I476" t="s">
        <v>1744</v>
      </c>
    </row>
    <row r="477" spans="1:9" ht="17" x14ac:dyDescent="0.2">
      <c r="A477" t="s">
        <v>1744</v>
      </c>
      <c r="B477" s="66" t="s">
        <v>1744</v>
      </c>
      <c r="C477" t="s">
        <v>1744</v>
      </c>
      <c r="D477" t="s">
        <v>1744</v>
      </c>
      <c r="I477" t="s">
        <v>1744</v>
      </c>
    </row>
    <row r="478" spans="1:9" ht="17" x14ac:dyDescent="0.2">
      <c r="A478" t="s">
        <v>1744</v>
      </c>
      <c r="B478" s="66" t="s">
        <v>1744</v>
      </c>
      <c r="C478" t="s">
        <v>1744</v>
      </c>
      <c r="D478" t="s">
        <v>1744</v>
      </c>
      <c r="I478" t="s">
        <v>1744</v>
      </c>
    </row>
    <row r="479" spans="1:9" ht="17" x14ac:dyDescent="0.2">
      <c r="A479" t="s">
        <v>1744</v>
      </c>
      <c r="B479" s="66" t="s">
        <v>1744</v>
      </c>
      <c r="C479" t="s">
        <v>1744</v>
      </c>
      <c r="D479" t="s">
        <v>1744</v>
      </c>
      <c r="I479" t="s">
        <v>1744</v>
      </c>
    </row>
    <row r="480" spans="1:9" ht="17" x14ac:dyDescent="0.2">
      <c r="A480" t="s">
        <v>1744</v>
      </c>
      <c r="B480" s="66" t="s">
        <v>1744</v>
      </c>
      <c r="C480" t="s">
        <v>1744</v>
      </c>
      <c r="D480" t="s">
        <v>1744</v>
      </c>
      <c r="I480" t="s">
        <v>1744</v>
      </c>
    </row>
    <row r="481" spans="1:9" ht="17" x14ac:dyDescent="0.2">
      <c r="A481" t="s">
        <v>1744</v>
      </c>
      <c r="B481" s="66" t="s">
        <v>1744</v>
      </c>
      <c r="C481" t="s">
        <v>1744</v>
      </c>
      <c r="D481" t="s">
        <v>1744</v>
      </c>
      <c r="I481" t="s">
        <v>1744</v>
      </c>
    </row>
    <row r="482" spans="1:9" ht="17" x14ac:dyDescent="0.2">
      <c r="A482" t="s">
        <v>1744</v>
      </c>
      <c r="B482" s="66" t="s">
        <v>1744</v>
      </c>
      <c r="C482" t="s">
        <v>1744</v>
      </c>
      <c r="D482" t="s">
        <v>1744</v>
      </c>
      <c r="I482" t="s">
        <v>1744</v>
      </c>
    </row>
    <row r="483" spans="1:9" ht="17" x14ac:dyDescent="0.2">
      <c r="A483" t="s">
        <v>1744</v>
      </c>
      <c r="B483" s="66" t="s">
        <v>1744</v>
      </c>
      <c r="C483" t="s">
        <v>1744</v>
      </c>
      <c r="D483" t="s">
        <v>1744</v>
      </c>
      <c r="I483" t="s">
        <v>1744</v>
      </c>
    </row>
    <row r="484" spans="1:9" ht="17" x14ac:dyDescent="0.2">
      <c r="A484" t="s">
        <v>1744</v>
      </c>
      <c r="B484" s="66" t="s">
        <v>1744</v>
      </c>
      <c r="C484" t="s">
        <v>1744</v>
      </c>
      <c r="D484" t="s">
        <v>1744</v>
      </c>
      <c r="I484" t="s">
        <v>1744</v>
      </c>
    </row>
    <row r="485" spans="1:9" ht="17" x14ac:dyDescent="0.2">
      <c r="A485" t="s">
        <v>1744</v>
      </c>
      <c r="B485" s="66" t="s">
        <v>1744</v>
      </c>
      <c r="C485" t="s">
        <v>1744</v>
      </c>
      <c r="D485" t="s">
        <v>1744</v>
      </c>
      <c r="I485" t="s">
        <v>1744</v>
      </c>
    </row>
    <row r="486" spans="1:9" ht="17" x14ac:dyDescent="0.2">
      <c r="A486" t="s">
        <v>1744</v>
      </c>
      <c r="B486" s="66" t="s">
        <v>1744</v>
      </c>
      <c r="C486" t="s">
        <v>1744</v>
      </c>
      <c r="D486" t="s">
        <v>1744</v>
      </c>
      <c r="I486" t="s">
        <v>1744</v>
      </c>
    </row>
    <row r="487" spans="1:9" ht="17" x14ac:dyDescent="0.2">
      <c r="A487" t="s">
        <v>1744</v>
      </c>
      <c r="B487" s="66" t="s">
        <v>1744</v>
      </c>
      <c r="C487" t="s">
        <v>1744</v>
      </c>
      <c r="D487" t="s">
        <v>1744</v>
      </c>
      <c r="I487" t="s">
        <v>1744</v>
      </c>
    </row>
    <row r="488" spans="1:9" ht="17" x14ac:dyDescent="0.2">
      <c r="A488" t="s">
        <v>1744</v>
      </c>
      <c r="B488" s="66" t="s">
        <v>1744</v>
      </c>
      <c r="C488" t="s">
        <v>1744</v>
      </c>
      <c r="D488" t="s">
        <v>1744</v>
      </c>
      <c r="I488" t="s">
        <v>1744</v>
      </c>
    </row>
    <row r="489" spans="1:9" ht="17" x14ac:dyDescent="0.2">
      <c r="A489" t="s">
        <v>1744</v>
      </c>
      <c r="B489" s="66" t="s">
        <v>1744</v>
      </c>
      <c r="C489" t="s">
        <v>1744</v>
      </c>
      <c r="D489" t="s">
        <v>1744</v>
      </c>
      <c r="I489" t="s">
        <v>1744</v>
      </c>
    </row>
    <row r="490" spans="1:9" ht="17" x14ac:dyDescent="0.2">
      <c r="A490" t="s">
        <v>1744</v>
      </c>
      <c r="B490" s="66" t="s">
        <v>1744</v>
      </c>
      <c r="C490" t="s">
        <v>1744</v>
      </c>
      <c r="D490" t="s">
        <v>1744</v>
      </c>
      <c r="I490" t="s">
        <v>1744</v>
      </c>
    </row>
    <row r="491" spans="1:9" ht="17" x14ac:dyDescent="0.2">
      <c r="A491" t="s">
        <v>1744</v>
      </c>
      <c r="B491" s="66" t="s">
        <v>1744</v>
      </c>
      <c r="C491" t="s">
        <v>1744</v>
      </c>
      <c r="D491" t="s">
        <v>1744</v>
      </c>
      <c r="I491" t="s">
        <v>1744</v>
      </c>
    </row>
    <row r="492" spans="1:9" ht="17" x14ac:dyDescent="0.2">
      <c r="A492" t="s">
        <v>1744</v>
      </c>
      <c r="B492" s="66" t="s">
        <v>1744</v>
      </c>
      <c r="C492" t="s">
        <v>1744</v>
      </c>
      <c r="D492" t="s">
        <v>1744</v>
      </c>
      <c r="I492" t="s">
        <v>1744</v>
      </c>
    </row>
    <row r="493" spans="1:9" ht="17" x14ac:dyDescent="0.2">
      <c r="A493" t="s">
        <v>1744</v>
      </c>
      <c r="B493" s="66" t="s">
        <v>1744</v>
      </c>
      <c r="C493" t="s">
        <v>1744</v>
      </c>
      <c r="D493" t="s">
        <v>1744</v>
      </c>
      <c r="I493" t="s">
        <v>1744</v>
      </c>
    </row>
    <row r="494" spans="1:9" ht="17" x14ac:dyDescent="0.2">
      <c r="A494" t="s">
        <v>1744</v>
      </c>
      <c r="B494" s="66" t="s">
        <v>1744</v>
      </c>
      <c r="C494" t="s">
        <v>1744</v>
      </c>
      <c r="D494" t="s">
        <v>1744</v>
      </c>
      <c r="I494" t="s">
        <v>1744</v>
      </c>
    </row>
    <row r="495" spans="1:9" ht="17" x14ac:dyDescent="0.2">
      <c r="A495" t="s">
        <v>1744</v>
      </c>
      <c r="B495" s="66" t="s">
        <v>1744</v>
      </c>
      <c r="C495" t="s">
        <v>1744</v>
      </c>
      <c r="D495" t="s">
        <v>1744</v>
      </c>
      <c r="I495" t="s">
        <v>1744</v>
      </c>
    </row>
    <row r="496" spans="1:9" ht="17" x14ac:dyDescent="0.2">
      <c r="A496" t="s">
        <v>1744</v>
      </c>
      <c r="B496" s="66" t="s">
        <v>1744</v>
      </c>
      <c r="C496" t="s">
        <v>1744</v>
      </c>
      <c r="D496" t="s">
        <v>1744</v>
      </c>
      <c r="I496" t="s">
        <v>1744</v>
      </c>
    </row>
    <row r="497" spans="1:9" ht="17" x14ac:dyDescent="0.2">
      <c r="A497" t="s">
        <v>1744</v>
      </c>
      <c r="B497" s="66" t="s">
        <v>1744</v>
      </c>
      <c r="C497" t="s">
        <v>1744</v>
      </c>
      <c r="D497" t="s">
        <v>1744</v>
      </c>
      <c r="I497" t="s">
        <v>1744</v>
      </c>
    </row>
    <row r="498" spans="1:9" ht="17" x14ac:dyDescent="0.2">
      <c r="A498" t="s">
        <v>1744</v>
      </c>
      <c r="B498" s="66" t="s">
        <v>1744</v>
      </c>
      <c r="C498" t="s">
        <v>1744</v>
      </c>
      <c r="D498" t="s">
        <v>1744</v>
      </c>
      <c r="I498" t="s">
        <v>1744</v>
      </c>
    </row>
    <row r="499" spans="1:9" ht="17" x14ac:dyDescent="0.2">
      <c r="A499" t="s">
        <v>1744</v>
      </c>
      <c r="B499" s="66" t="s">
        <v>1744</v>
      </c>
      <c r="C499" t="s">
        <v>1744</v>
      </c>
      <c r="D499" t="s">
        <v>1744</v>
      </c>
      <c r="I499" t="s">
        <v>1744</v>
      </c>
    </row>
    <row r="500" spans="1:9" ht="17" x14ac:dyDescent="0.2">
      <c r="A500" t="s">
        <v>1744</v>
      </c>
      <c r="B500" s="66" t="s">
        <v>1744</v>
      </c>
      <c r="C500" t="s">
        <v>1744</v>
      </c>
      <c r="D500" t="s">
        <v>1744</v>
      </c>
      <c r="I500" t="s">
        <v>1744</v>
      </c>
    </row>
    <row r="501" spans="1:9" ht="17" x14ac:dyDescent="0.2">
      <c r="A501" t="s">
        <v>1744</v>
      </c>
      <c r="B501" s="66" t="s">
        <v>1744</v>
      </c>
      <c r="C501" t="s">
        <v>1744</v>
      </c>
      <c r="D501" t="s">
        <v>1744</v>
      </c>
      <c r="I501" t="s">
        <v>1744</v>
      </c>
    </row>
    <row r="502" spans="1:9" ht="17" x14ac:dyDescent="0.2">
      <c r="A502" t="s">
        <v>1744</v>
      </c>
      <c r="B502" s="66" t="s">
        <v>1744</v>
      </c>
      <c r="C502" t="s">
        <v>1744</v>
      </c>
      <c r="D502" t="s">
        <v>1744</v>
      </c>
      <c r="I502" t="s">
        <v>1744</v>
      </c>
    </row>
    <row r="503" spans="1:9" ht="17" x14ac:dyDescent="0.2">
      <c r="A503" t="s">
        <v>1744</v>
      </c>
      <c r="B503" s="66" t="s">
        <v>1744</v>
      </c>
      <c r="C503" t="s">
        <v>1744</v>
      </c>
      <c r="D503" t="s">
        <v>1744</v>
      </c>
      <c r="I503" t="s">
        <v>1744</v>
      </c>
    </row>
    <row r="504" spans="1:9" ht="17" x14ac:dyDescent="0.2">
      <c r="A504" t="s">
        <v>1744</v>
      </c>
      <c r="B504" s="66" t="s">
        <v>1744</v>
      </c>
      <c r="C504" t="s">
        <v>1744</v>
      </c>
      <c r="D504" t="s">
        <v>1744</v>
      </c>
      <c r="I504" t="s">
        <v>1744</v>
      </c>
    </row>
    <row r="505" spans="1:9" ht="17" x14ac:dyDescent="0.2">
      <c r="A505" t="s">
        <v>1744</v>
      </c>
      <c r="B505" s="66" t="s">
        <v>1744</v>
      </c>
      <c r="C505" t="s">
        <v>1744</v>
      </c>
      <c r="D505" t="s">
        <v>1744</v>
      </c>
      <c r="I505" t="s">
        <v>1744</v>
      </c>
    </row>
    <row r="506" spans="1:9" ht="17" x14ac:dyDescent="0.2">
      <c r="A506" t="s">
        <v>1744</v>
      </c>
      <c r="B506" s="66" t="s">
        <v>1744</v>
      </c>
      <c r="C506" t="s">
        <v>1744</v>
      </c>
      <c r="D506" t="s">
        <v>1744</v>
      </c>
      <c r="I506" t="s">
        <v>1744</v>
      </c>
    </row>
    <row r="507" spans="1:9" ht="17" x14ac:dyDescent="0.2">
      <c r="A507" t="s">
        <v>1744</v>
      </c>
      <c r="B507" s="66" t="s">
        <v>1744</v>
      </c>
      <c r="C507" t="s">
        <v>1744</v>
      </c>
      <c r="D507" t="s">
        <v>1744</v>
      </c>
      <c r="I507" t="s">
        <v>1744</v>
      </c>
    </row>
    <row r="508" spans="1:9" ht="17" x14ac:dyDescent="0.2">
      <c r="A508" t="s">
        <v>1744</v>
      </c>
      <c r="B508" s="66" t="s">
        <v>1744</v>
      </c>
      <c r="C508" t="s">
        <v>1744</v>
      </c>
      <c r="D508" t="s">
        <v>1744</v>
      </c>
      <c r="I508" t="s">
        <v>1744</v>
      </c>
    </row>
    <row r="509" spans="1:9" ht="17" x14ac:dyDescent="0.2">
      <c r="A509" t="s">
        <v>1744</v>
      </c>
      <c r="B509" s="66" t="s">
        <v>1744</v>
      </c>
      <c r="C509" t="s">
        <v>1744</v>
      </c>
      <c r="D509" t="s">
        <v>1744</v>
      </c>
      <c r="I509" t="s">
        <v>1744</v>
      </c>
    </row>
    <row r="510" spans="1:9" ht="17" x14ac:dyDescent="0.2">
      <c r="A510" t="s">
        <v>1744</v>
      </c>
      <c r="B510" s="66" t="s">
        <v>1744</v>
      </c>
      <c r="C510" t="s">
        <v>1744</v>
      </c>
      <c r="D510" t="s">
        <v>1744</v>
      </c>
      <c r="I510" t="s">
        <v>1744</v>
      </c>
    </row>
    <row r="511" spans="1:9" ht="17" x14ac:dyDescent="0.2">
      <c r="A511" t="s">
        <v>1744</v>
      </c>
      <c r="B511" s="66" t="s">
        <v>1744</v>
      </c>
      <c r="C511" t="s">
        <v>1744</v>
      </c>
      <c r="D511" t="s">
        <v>1744</v>
      </c>
      <c r="I511" t="s">
        <v>1744</v>
      </c>
    </row>
    <row r="512" spans="1:9" ht="17" x14ac:dyDescent="0.2">
      <c r="A512" t="s">
        <v>1744</v>
      </c>
      <c r="B512" s="66" t="s">
        <v>1744</v>
      </c>
      <c r="C512" t="s">
        <v>1744</v>
      </c>
      <c r="D512" t="s">
        <v>1744</v>
      </c>
      <c r="I512" t="s">
        <v>1744</v>
      </c>
    </row>
    <row r="513" spans="1:9" ht="17" x14ac:dyDescent="0.2">
      <c r="A513" t="s">
        <v>1744</v>
      </c>
      <c r="B513" s="66" t="s">
        <v>1744</v>
      </c>
      <c r="C513" t="s">
        <v>1744</v>
      </c>
      <c r="D513" t="s">
        <v>1744</v>
      </c>
      <c r="I513" t="s">
        <v>1744</v>
      </c>
    </row>
    <row r="514" spans="1:9" ht="17" x14ac:dyDescent="0.2">
      <c r="A514" t="s">
        <v>1744</v>
      </c>
      <c r="B514" s="66" t="s">
        <v>1744</v>
      </c>
      <c r="C514" t="s">
        <v>1744</v>
      </c>
      <c r="D514" t="s">
        <v>1744</v>
      </c>
      <c r="I514" t="s">
        <v>1744</v>
      </c>
    </row>
    <row r="515" spans="1:9" ht="17" x14ac:dyDescent="0.2">
      <c r="A515" t="s">
        <v>1744</v>
      </c>
      <c r="B515" s="66" t="s">
        <v>1744</v>
      </c>
      <c r="C515" t="s">
        <v>1744</v>
      </c>
      <c r="D515" t="s">
        <v>1744</v>
      </c>
      <c r="I515" t="s">
        <v>1744</v>
      </c>
    </row>
    <row r="516" spans="1:9" ht="17" x14ac:dyDescent="0.2">
      <c r="A516" t="s">
        <v>1744</v>
      </c>
      <c r="B516" s="66" t="s">
        <v>1744</v>
      </c>
      <c r="C516" t="s">
        <v>1744</v>
      </c>
      <c r="D516" t="s">
        <v>1744</v>
      </c>
      <c r="I516" t="s">
        <v>1744</v>
      </c>
    </row>
    <row r="517" spans="1:9" ht="17" x14ac:dyDescent="0.2">
      <c r="A517" t="s">
        <v>1744</v>
      </c>
      <c r="B517" s="66" t="s">
        <v>1744</v>
      </c>
      <c r="C517" t="s">
        <v>1744</v>
      </c>
      <c r="D517" t="s">
        <v>1744</v>
      </c>
      <c r="I517" t="s">
        <v>1744</v>
      </c>
    </row>
    <row r="518" spans="1:9" ht="17" x14ac:dyDescent="0.2">
      <c r="A518" t="s">
        <v>1744</v>
      </c>
      <c r="B518" s="66" t="s">
        <v>1744</v>
      </c>
      <c r="C518" t="s">
        <v>1744</v>
      </c>
      <c r="D518" t="s">
        <v>1744</v>
      </c>
      <c r="I518" t="s">
        <v>1744</v>
      </c>
    </row>
    <row r="519" spans="1:9" ht="17" x14ac:dyDescent="0.2">
      <c r="A519" t="s">
        <v>1744</v>
      </c>
      <c r="B519" s="66" t="s">
        <v>1744</v>
      </c>
      <c r="C519" t="s">
        <v>1744</v>
      </c>
      <c r="D519" t="s">
        <v>1744</v>
      </c>
      <c r="I519" t="s">
        <v>1744</v>
      </c>
    </row>
    <row r="520" spans="1:9" ht="17" x14ac:dyDescent="0.2">
      <c r="A520" t="s">
        <v>1744</v>
      </c>
      <c r="B520" s="66" t="s">
        <v>1744</v>
      </c>
      <c r="C520" t="s">
        <v>1744</v>
      </c>
      <c r="D520" t="s">
        <v>1744</v>
      </c>
      <c r="I520" t="s">
        <v>1744</v>
      </c>
    </row>
    <row r="521" spans="1:9" ht="17" x14ac:dyDescent="0.2">
      <c r="A521" t="s">
        <v>1744</v>
      </c>
      <c r="B521" s="66" t="s">
        <v>1744</v>
      </c>
      <c r="C521" t="s">
        <v>1744</v>
      </c>
      <c r="D521" t="s">
        <v>1744</v>
      </c>
      <c r="I521" t="s">
        <v>1744</v>
      </c>
    </row>
    <row r="522" spans="1:9" ht="17" x14ac:dyDescent="0.2">
      <c r="A522" t="s">
        <v>1744</v>
      </c>
      <c r="B522" s="66" t="s">
        <v>1744</v>
      </c>
      <c r="C522" t="s">
        <v>1744</v>
      </c>
      <c r="D522" t="s">
        <v>1744</v>
      </c>
      <c r="I522" t="s">
        <v>1744</v>
      </c>
    </row>
    <row r="523" spans="1:9" ht="17" x14ac:dyDescent="0.2">
      <c r="A523" t="s">
        <v>1744</v>
      </c>
      <c r="B523" s="66" t="s">
        <v>1744</v>
      </c>
      <c r="C523" t="s">
        <v>1744</v>
      </c>
      <c r="D523" t="s">
        <v>1744</v>
      </c>
      <c r="I523" t="s">
        <v>1744</v>
      </c>
    </row>
    <row r="524" spans="1:9" ht="17" x14ac:dyDescent="0.2">
      <c r="A524" t="s">
        <v>1744</v>
      </c>
      <c r="B524" s="66" t="s">
        <v>1744</v>
      </c>
      <c r="C524" t="s">
        <v>1744</v>
      </c>
      <c r="D524" t="s">
        <v>1744</v>
      </c>
      <c r="I524" t="s">
        <v>1744</v>
      </c>
    </row>
    <row r="525" spans="1:9" ht="17" x14ac:dyDescent="0.2">
      <c r="A525" t="s">
        <v>1744</v>
      </c>
      <c r="B525" s="66" t="s">
        <v>1744</v>
      </c>
      <c r="C525" t="s">
        <v>1744</v>
      </c>
      <c r="D525" t="s">
        <v>1744</v>
      </c>
      <c r="I525" t="s">
        <v>1744</v>
      </c>
    </row>
    <row r="526" spans="1:9" ht="17" x14ac:dyDescent="0.2">
      <c r="A526" t="s">
        <v>1744</v>
      </c>
      <c r="B526" s="66" t="s">
        <v>1744</v>
      </c>
      <c r="C526" t="s">
        <v>1744</v>
      </c>
      <c r="D526" t="s">
        <v>1744</v>
      </c>
      <c r="I526" t="s">
        <v>1744</v>
      </c>
    </row>
    <row r="527" spans="1:9" ht="17" x14ac:dyDescent="0.2">
      <c r="A527" t="s">
        <v>1744</v>
      </c>
      <c r="B527" s="66" t="s">
        <v>1744</v>
      </c>
      <c r="C527" t="s">
        <v>1744</v>
      </c>
      <c r="D527" t="s">
        <v>1744</v>
      </c>
      <c r="I527" t="s">
        <v>1744</v>
      </c>
    </row>
    <row r="528" spans="1:9" ht="17" x14ac:dyDescent="0.2">
      <c r="A528" t="s">
        <v>1744</v>
      </c>
      <c r="B528" s="66" t="s">
        <v>1744</v>
      </c>
      <c r="C528" t="s">
        <v>1744</v>
      </c>
      <c r="D528" t="s">
        <v>1744</v>
      </c>
      <c r="I528" t="s">
        <v>1744</v>
      </c>
    </row>
    <row r="529" spans="1:9" ht="17" x14ac:dyDescent="0.2">
      <c r="A529" t="s">
        <v>1744</v>
      </c>
      <c r="B529" s="66" t="s">
        <v>1744</v>
      </c>
      <c r="C529" t="s">
        <v>1744</v>
      </c>
      <c r="D529" t="s">
        <v>1744</v>
      </c>
      <c r="I529" t="s">
        <v>1744</v>
      </c>
    </row>
    <row r="530" spans="1:9" ht="17" x14ac:dyDescent="0.2">
      <c r="A530" t="s">
        <v>1744</v>
      </c>
      <c r="B530" s="66" t="s">
        <v>1744</v>
      </c>
      <c r="C530" t="s">
        <v>1744</v>
      </c>
      <c r="D530" t="s">
        <v>1744</v>
      </c>
      <c r="I530" t="s">
        <v>1744</v>
      </c>
    </row>
    <row r="531" spans="1:9" ht="17" x14ac:dyDescent="0.2">
      <c r="A531" t="s">
        <v>1744</v>
      </c>
      <c r="B531" s="66" t="s">
        <v>1744</v>
      </c>
      <c r="C531" t="s">
        <v>1744</v>
      </c>
      <c r="D531" t="s">
        <v>1744</v>
      </c>
      <c r="I531" t="s">
        <v>1744</v>
      </c>
    </row>
    <row r="532" spans="1:9" ht="17" x14ac:dyDescent="0.2">
      <c r="A532" t="s">
        <v>1744</v>
      </c>
      <c r="B532" s="66" t="s">
        <v>1744</v>
      </c>
      <c r="C532" t="s">
        <v>1744</v>
      </c>
      <c r="D532" t="s">
        <v>1744</v>
      </c>
      <c r="I532" t="s">
        <v>1744</v>
      </c>
    </row>
    <row r="533" spans="1:9" ht="17" x14ac:dyDescent="0.2">
      <c r="A533" t="s">
        <v>1744</v>
      </c>
      <c r="B533" s="66" t="s">
        <v>1744</v>
      </c>
      <c r="C533" t="s">
        <v>1744</v>
      </c>
      <c r="D533" t="s">
        <v>1744</v>
      </c>
      <c r="I533" t="s">
        <v>1744</v>
      </c>
    </row>
    <row r="534" spans="1:9" ht="17" x14ac:dyDescent="0.2">
      <c r="A534" t="s">
        <v>1744</v>
      </c>
      <c r="B534" s="66" t="s">
        <v>1744</v>
      </c>
      <c r="C534" t="s">
        <v>1744</v>
      </c>
      <c r="D534" t="s">
        <v>1744</v>
      </c>
      <c r="I534" t="s">
        <v>1744</v>
      </c>
    </row>
    <row r="535" spans="1:9" ht="17" x14ac:dyDescent="0.2">
      <c r="A535" t="s">
        <v>1744</v>
      </c>
      <c r="B535" s="66" t="s">
        <v>1744</v>
      </c>
      <c r="C535" t="s">
        <v>1744</v>
      </c>
      <c r="D535" t="s">
        <v>1744</v>
      </c>
      <c r="I535" t="s">
        <v>1744</v>
      </c>
    </row>
    <row r="536" spans="1:9" ht="17" x14ac:dyDescent="0.2">
      <c r="A536" t="s">
        <v>1744</v>
      </c>
      <c r="B536" s="66" t="s">
        <v>1744</v>
      </c>
      <c r="C536" t="s">
        <v>1744</v>
      </c>
      <c r="D536" t="s">
        <v>1744</v>
      </c>
      <c r="I536" t="s">
        <v>1744</v>
      </c>
    </row>
    <row r="537" spans="1:9" ht="17" x14ac:dyDescent="0.2">
      <c r="A537" t="s">
        <v>1744</v>
      </c>
      <c r="B537" s="66" t="s">
        <v>1744</v>
      </c>
      <c r="C537" t="s">
        <v>1744</v>
      </c>
      <c r="D537" t="s">
        <v>1744</v>
      </c>
      <c r="I537" t="s">
        <v>1744</v>
      </c>
    </row>
    <row r="538" spans="1:9" ht="17" x14ac:dyDescent="0.2">
      <c r="A538" t="s">
        <v>1744</v>
      </c>
      <c r="B538" s="66" t="s">
        <v>1744</v>
      </c>
      <c r="C538" t="s">
        <v>1744</v>
      </c>
      <c r="D538" t="s">
        <v>1744</v>
      </c>
      <c r="I538" t="s">
        <v>1744</v>
      </c>
    </row>
    <row r="539" spans="1:9" ht="17" x14ac:dyDescent="0.2">
      <c r="A539" t="s">
        <v>1744</v>
      </c>
      <c r="B539" s="66" t="s">
        <v>1744</v>
      </c>
      <c r="C539" t="s">
        <v>1744</v>
      </c>
      <c r="D539" t="s">
        <v>1744</v>
      </c>
      <c r="I539" t="s">
        <v>1744</v>
      </c>
    </row>
    <row r="540" spans="1:9" ht="17" x14ac:dyDescent="0.2">
      <c r="A540" t="s">
        <v>1744</v>
      </c>
      <c r="B540" s="66" t="s">
        <v>1744</v>
      </c>
      <c r="C540" t="s">
        <v>1744</v>
      </c>
      <c r="D540" t="s">
        <v>1744</v>
      </c>
      <c r="I540" t="s">
        <v>1744</v>
      </c>
    </row>
    <row r="541" spans="1:9" ht="17" x14ac:dyDescent="0.2">
      <c r="A541" t="s">
        <v>1744</v>
      </c>
      <c r="B541" s="66" t="s">
        <v>1744</v>
      </c>
      <c r="C541" t="s">
        <v>1744</v>
      </c>
      <c r="D541" t="s">
        <v>1744</v>
      </c>
      <c r="I541" t="s">
        <v>1744</v>
      </c>
    </row>
    <row r="542" spans="1:9" ht="17" x14ac:dyDescent="0.2">
      <c r="A542" t="s">
        <v>1744</v>
      </c>
      <c r="B542" s="66" t="s">
        <v>1744</v>
      </c>
      <c r="C542" t="s">
        <v>1744</v>
      </c>
      <c r="D542" t="s">
        <v>1744</v>
      </c>
      <c r="I542" t="s">
        <v>1744</v>
      </c>
    </row>
    <row r="543" spans="1:9" ht="17" x14ac:dyDescent="0.2">
      <c r="A543" t="s">
        <v>1744</v>
      </c>
      <c r="B543" s="66" t="s">
        <v>1744</v>
      </c>
      <c r="C543" t="s">
        <v>1744</v>
      </c>
      <c r="D543" t="s">
        <v>1744</v>
      </c>
      <c r="I543" t="s">
        <v>1744</v>
      </c>
    </row>
    <row r="544" spans="1:9" ht="17" x14ac:dyDescent="0.2">
      <c r="A544" t="s">
        <v>1744</v>
      </c>
      <c r="B544" s="66" t="s">
        <v>1744</v>
      </c>
      <c r="C544" t="s">
        <v>1744</v>
      </c>
      <c r="D544" t="s">
        <v>1744</v>
      </c>
      <c r="I544" t="s">
        <v>1744</v>
      </c>
    </row>
    <row r="545" spans="1:9" ht="17" x14ac:dyDescent="0.2">
      <c r="A545" t="s">
        <v>1744</v>
      </c>
      <c r="B545" s="66" t="s">
        <v>1744</v>
      </c>
      <c r="C545" t="s">
        <v>1744</v>
      </c>
      <c r="D545" t="s">
        <v>1744</v>
      </c>
      <c r="I545" t="s">
        <v>1744</v>
      </c>
    </row>
    <row r="546" spans="1:9" ht="17" x14ac:dyDescent="0.2">
      <c r="A546" t="s">
        <v>1744</v>
      </c>
      <c r="B546" s="66" t="s">
        <v>1744</v>
      </c>
      <c r="C546" t="s">
        <v>1744</v>
      </c>
      <c r="D546" t="s">
        <v>1744</v>
      </c>
      <c r="I546" t="s">
        <v>1744</v>
      </c>
    </row>
    <row r="547" spans="1:9" ht="17" x14ac:dyDescent="0.2">
      <c r="A547" t="s">
        <v>1744</v>
      </c>
      <c r="B547" s="66" t="s">
        <v>1744</v>
      </c>
      <c r="C547" t="s">
        <v>1744</v>
      </c>
      <c r="D547" t="s">
        <v>1744</v>
      </c>
      <c r="I547" t="s">
        <v>1744</v>
      </c>
    </row>
    <row r="548" spans="1:9" ht="17" x14ac:dyDescent="0.2">
      <c r="A548" t="s">
        <v>1744</v>
      </c>
      <c r="B548" s="66" t="s">
        <v>1744</v>
      </c>
      <c r="C548" t="s">
        <v>1744</v>
      </c>
      <c r="D548" t="s">
        <v>1744</v>
      </c>
      <c r="I548" t="s">
        <v>1744</v>
      </c>
    </row>
    <row r="549" spans="1:9" ht="17" x14ac:dyDescent="0.2">
      <c r="A549" t="s">
        <v>1744</v>
      </c>
      <c r="B549" s="66" t="s">
        <v>1744</v>
      </c>
      <c r="C549" t="s">
        <v>1744</v>
      </c>
      <c r="D549" t="s">
        <v>1744</v>
      </c>
      <c r="I549" t="s">
        <v>1744</v>
      </c>
    </row>
    <row r="550" spans="1:9" ht="17" x14ac:dyDescent="0.2">
      <c r="A550" t="s">
        <v>1744</v>
      </c>
      <c r="B550" s="66" t="s">
        <v>1744</v>
      </c>
      <c r="C550" t="s">
        <v>1744</v>
      </c>
      <c r="D550" t="s">
        <v>1744</v>
      </c>
      <c r="I550" t="s">
        <v>1744</v>
      </c>
    </row>
    <row r="551" spans="1:9" ht="17" x14ac:dyDescent="0.2">
      <c r="A551" t="s">
        <v>1744</v>
      </c>
      <c r="B551" s="66" t="s">
        <v>1744</v>
      </c>
      <c r="C551" t="s">
        <v>1744</v>
      </c>
      <c r="D551" t="s">
        <v>1744</v>
      </c>
      <c r="I551" t="s">
        <v>1744</v>
      </c>
    </row>
    <row r="552" spans="1:9" ht="17" x14ac:dyDescent="0.2">
      <c r="A552" t="s">
        <v>1744</v>
      </c>
      <c r="B552" s="66" t="s">
        <v>1744</v>
      </c>
      <c r="C552" t="s">
        <v>1744</v>
      </c>
      <c r="D552" t="s">
        <v>1744</v>
      </c>
      <c r="I552" t="s">
        <v>1744</v>
      </c>
    </row>
    <row r="553" spans="1:9" ht="17" x14ac:dyDescent="0.2">
      <c r="A553" t="s">
        <v>1744</v>
      </c>
      <c r="B553" s="66" t="s">
        <v>1744</v>
      </c>
      <c r="C553" t="s">
        <v>1744</v>
      </c>
      <c r="D553" t="s">
        <v>1744</v>
      </c>
      <c r="I553" t="s">
        <v>1744</v>
      </c>
    </row>
    <row r="554" spans="1:9" ht="17" x14ac:dyDescent="0.2">
      <c r="A554" t="s">
        <v>1744</v>
      </c>
      <c r="B554" s="66" t="s">
        <v>1744</v>
      </c>
      <c r="C554" t="s">
        <v>1744</v>
      </c>
      <c r="D554" t="s">
        <v>1744</v>
      </c>
      <c r="I554" t="s">
        <v>1744</v>
      </c>
    </row>
    <row r="555" spans="1:9" ht="17" x14ac:dyDescent="0.2">
      <c r="A555" t="s">
        <v>1744</v>
      </c>
      <c r="B555" s="66" t="s">
        <v>1744</v>
      </c>
      <c r="C555" t="s">
        <v>1744</v>
      </c>
      <c r="D555" t="s">
        <v>1744</v>
      </c>
      <c r="I555" t="s">
        <v>1744</v>
      </c>
    </row>
    <row r="556" spans="1:9" ht="17" x14ac:dyDescent="0.2">
      <c r="A556" t="s">
        <v>1744</v>
      </c>
      <c r="B556" s="66" t="s">
        <v>1744</v>
      </c>
      <c r="C556" t="s">
        <v>1744</v>
      </c>
      <c r="D556" t="s">
        <v>1744</v>
      </c>
      <c r="I556" t="s">
        <v>1744</v>
      </c>
    </row>
    <row r="557" spans="1:9" ht="17" x14ac:dyDescent="0.2">
      <c r="A557" t="s">
        <v>1744</v>
      </c>
      <c r="B557" s="66" t="s">
        <v>1744</v>
      </c>
      <c r="C557" t="s">
        <v>1744</v>
      </c>
      <c r="D557" t="s">
        <v>1744</v>
      </c>
      <c r="I557" t="s">
        <v>1744</v>
      </c>
    </row>
    <row r="558" spans="1:9" ht="17" x14ac:dyDescent="0.2">
      <c r="A558" t="s">
        <v>1744</v>
      </c>
      <c r="B558" s="66" t="s">
        <v>1744</v>
      </c>
      <c r="C558" t="s">
        <v>1744</v>
      </c>
      <c r="D558" t="s">
        <v>1744</v>
      </c>
      <c r="I558" t="s">
        <v>1744</v>
      </c>
    </row>
    <row r="559" spans="1:9" ht="17" x14ac:dyDescent="0.2">
      <c r="A559" t="s">
        <v>1744</v>
      </c>
      <c r="B559" s="66" t="s">
        <v>1744</v>
      </c>
      <c r="C559" t="s">
        <v>1744</v>
      </c>
      <c r="D559" t="s">
        <v>1744</v>
      </c>
      <c r="I559" t="s">
        <v>1744</v>
      </c>
    </row>
    <row r="560" spans="1:9" ht="17" x14ac:dyDescent="0.2">
      <c r="A560" t="s">
        <v>1744</v>
      </c>
      <c r="B560" s="66" t="s">
        <v>1744</v>
      </c>
      <c r="C560" t="s">
        <v>1744</v>
      </c>
      <c r="D560" t="s">
        <v>1744</v>
      </c>
      <c r="I560" t="s">
        <v>1744</v>
      </c>
    </row>
    <row r="561" spans="1:9" ht="17" x14ac:dyDescent="0.2">
      <c r="A561" t="s">
        <v>1744</v>
      </c>
      <c r="B561" s="66" t="s">
        <v>1744</v>
      </c>
      <c r="C561" t="s">
        <v>1744</v>
      </c>
      <c r="D561" t="s">
        <v>1744</v>
      </c>
      <c r="I561" t="s">
        <v>1744</v>
      </c>
    </row>
    <row r="562" spans="1:9" ht="17" x14ac:dyDescent="0.2">
      <c r="A562" t="s">
        <v>1744</v>
      </c>
      <c r="B562" s="66" t="s">
        <v>1744</v>
      </c>
      <c r="C562" t="s">
        <v>1744</v>
      </c>
      <c r="D562" t="s">
        <v>1744</v>
      </c>
      <c r="I562" t="s">
        <v>1744</v>
      </c>
    </row>
    <row r="563" spans="1:9" ht="17" x14ac:dyDescent="0.2">
      <c r="A563" t="s">
        <v>1744</v>
      </c>
      <c r="B563" s="66" t="s">
        <v>1744</v>
      </c>
      <c r="C563" t="s">
        <v>1744</v>
      </c>
      <c r="D563" t="s">
        <v>1744</v>
      </c>
      <c r="I563" t="s">
        <v>1744</v>
      </c>
    </row>
    <row r="564" spans="1:9" ht="17" x14ac:dyDescent="0.2">
      <c r="A564" t="s">
        <v>1744</v>
      </c>
      <c r="B564" s="66" t="s">
        <v>1744</v>
      </c>
      <c r="C564" t="s">
        <v>1744</v>
      </c>
      <c r="D564" t="s">
        <v>1744</v>
      </c>
      <c r="I564" t="s">
        <v>1744</v>
      </c>
    </row>
    <row r="565" spans="1:9" ht="17" x14ac:dyDescent="0.2">
      <c r="A565" t="s">
        <v>1744</v>
      </c>
      <c r="B565" s="66" t="s">
        <v>1744</v>
      </c>
      <c r="C565" t="s">
        <v>1744</v>
      </c>
      <c r="D565" t="s">
        <v>1744</v>
      </c>
      <c r="I565" t="s">
        <v>1744</v>
      </c>
    </row>
    <row r="566" spans="1:9" ht="17" x14ac:dyDescent="0.2">
      <c r="A566" t="s">
        <v>1744</v>
      </c>
      <c r="B566" s="66" t="s">
        <v>1744</v>
      </c>
      <c r="C566" t="s">
        <v>1744</v>
      </c>
      <c r="D566" t="s">
        <v>1744</v>
      </c>
      <c r="I566" t="s">
        <v>1744</v>
      </c>
    </row>
    <row r="567" spans="1:9" ht="17" x14ac:dyDescent="0.2">
      <c r="A567" t="s">
        <v>1744</v>
      </c>
      <c r="B567" s="66" t="s">
        <v>1744</v>
      </c>
      <c r="C567" t="s">
        <v>1744</v>
      </c>
      <c r="D567" t="s">
        <v>1744</v>
      </c>
      <c r="I567" t="s">
        <v>1744</v>
      </c>
    </row>
    <row r="568" spans="1:9" ht="17" x14ac:dyDescent="0.2">
      <c r="A568" t="s">
        <v>1744</v>
      </c>
      <c r="B568" s="66" t="s">
        <v>1744</v>
      </c>
      <c r="C568" t="s">
        <v>1744</v>
      </c>
      <c r="D568" t="s">
        <v>1744</v>
      </c>
      <c r="I568" t="s">
        <v>1744</v>
      </c>
    </row>
    <row r="569" spans="1:9" ht="17" x14ac:dyDescent="0.2">
      <c r="A569" t="s">
        <v>1744</v>
      </c>
      <c r="B569" s="66" t="s">
        <v>1744</v>
      </c>
      <c r="C569" t="s">
        <v>1744</v>
      </c>
      <c r="D569" t="s">
        <v>1744</v>
      </c>
      <c r="I569" t="s">
        <v>1744</v>
      </c>
    </row>
    <row r="570" spans="1:9" ht="17" x14ac:dyDescent="0.2">
      <c r="A570" t="s">
        <v>1744</v>
      </c>
      <c r="B570" s="66" t="s">
        <v>1744</v>
      </c>
      <c r="C570" t="s">
        <v>1744</v>
      </c>
      <c r="D570" t="s">
        <v>1744</v>
      </c>
      <c r="I570" t="s">
        <v>1744</v>
      </c>
    </row>
    <row r="571" spans="1:9" ht="17" x14ac:dyDescent="0.2">
      <c r="A571" t="s">
        <v>1744</v>
      </c>
      <c r="B571" s="66" t="s">
        <v>1744</v>
      </c>
      <c r="C571" t="s">
        <v>1744</v>
      </c>
      <c r="D571" t="s">
        <v>1744</v>
      </c>
      <c r="I571" t="s">
        <v>1744</v>
      </c>
    </row>
    <row r="572" spans="1:9" ht="17" x14ac:dyDescent="0.2">
      <c r="A572" t="s">
        <v>1744</v>
      </c>
      <c r="B572" s="66" t="s">
        <v>1744</v>
      </c>
      <c r="C572" t="s">
        <v>1744</v>
      </c>
      <c r="D572" t="s">
        <v>1744</v>
      </c>
      <c r="I572" t="s">
        <v>1744</v>
      </c>
    </row>
    <row r="573" spans="1:9" ht="17" x14ac:dyDescent="0.2">
      <c r="A573" t="s">
        <v>1744</v>
      </c>
      <c r="B573" s="66" t="s">
        <v>1744</v>
      </c>
      <c r="C573" t="s">
        <v>1744</v>
      </c>
      <c r="D573" t="s">
        <v>1744</v>
      </c>
      <c r="I573" t="s">
        <v>1744</v>
      </c>
    </row>
    <row r="574" spans="1:9" ht="17" x14ac:dyDescent="0.2">
      <c r="A574" t="s">
        <v>1744</v>
      </c>
      <c r="B574" s="66" t="s">
        <v>1744</v>
      </c>
      <c r="C574" t="s">
        <v>1744</v>
      </c>
      <c r="D574" t="s">
        <v>1744</v>
      </c>
      <c r="I574" t="s">
        <v>1744</v>
      </c>
    </row>
    <row r="575" spans="1:9" ht="17" x14ac:dyDescent="0.2">
      <c r="A575" t="s">
        <v>1744</v>
      </c>
      <c r="B575" s="66" t="s">
        <v>1744</v>
      </c>
      <c r="C575" t="s">
        <v>1744</v>
      </c>
      <c r="D575" t="s">
        <v>1744</v>
      </c>
      <c r="I575" t="s">
        <v>1744</v>
      </c>
    </row>
    <row r="576" spans="1:9" ht="17" x14ac:dyDescent="0.2">
      <c r="A576" t="s">
        <v>1744</v>
      </c>
      <c r="B576" s="66" t="s">
        <v>1744</v>
      </c>
      <c r="C576" t="s">
        <v>1744</v>
      </c>
      <c r="D576" t="s">
        <v>1744</v>
      </c>
      <c r="I576" t="s">
        <v>1744</v>
      </c>
    </row>
    <row r="577" spans="1:9" ht="17" x14ac:dyDescent="0.2">
      <c r="A577" t="s">
        <v>1744</v>
      </c>
      <c r="B577" s="66" t="s">
        <v>1744</v>
      </c>
      <c r="C577" t="s">
        <v>1744</v>
      </c>
      <c r="D577" t="s">
        <v>1744</v>
      </c>
      <c r="I577" t="s">
        <v>1744</v>
      </c>
    </row>
    <row r="578" spans="1:9" ht="17" x14ac:dyDescent="0.2">
      <c r="A578" t="s">
        <v>1744</v>
      </c>
      <c r="B578" s="66" t="s">
        <v>1744</v>
      </c>
      <c r="C578" t="s">
        <v>1744</v>
      </c>
      <c r="D578" t="s">
        <v>1744</v>
      </c>
      <c r="I578" t="s">
        <v>1744</v>
      </c>
    </row>
    <row r="579" spans="1:9" ht="17" x14ac:dyDescent="0.2">
      <c r="A579" t="s">
        <v>1744</v>
      </c>
      <c r="B579" s="66" t="s">
        <v>1744</v>
      </c>
      <c r="C579" t="s">
        <v>1744</v>
      </c>
      <c r="D579" t="s">
        <v>1744</v>
      </c>
      <c r="I579" t="s">
        <v>1744</v>
      </c>
    </row>
    <row r="580" spans="1:9" ht="17" x14ac:dyDescent="0.2">
      <c r="A580" t="s">
        <v>1744</v>
      </c>
      <c r="B580" s="66" t="s">
        <v>1744</v>
      </c>
      <c r="C580" t="s">
        <v>1744</v>
      </c>
      <c r="D580" t="s">
        <v>1744</v>
      </c>
      <c r="I580" t="s">
        <v>1744</v>
      </c>
    </row>
    <row r="581" spans="1:9" ht="17" x14ac:dyDescent="0.2">
      <c r="A581" t="s">
        <v>1744</v>
      </c>
      <c r="B581" s="66" t="s">
        <v>1744</v>
      </c>
      <c r="C581" t="s">
        <v>1744</v>
      </c>
      <c r="D581" t="s">
        <v>1744</v>
      </c>
      <c r="I581" t="s">
        <v>1744</v>
      </c>
    </row>
    <row r="582" spans="1:9" ht="17" x14ac:dyDescent="0.2">
      <c r="A582" t="s">
        <v>1744</v>
      </c>
      <c r="B582" s="66" t="s">
        <v>1744</v>
      </c>
      <c r="C582" t="s">
        <v>1744</v>
      </c>
      <c r="D582" t="s">
        <v>1744</v>
      </c>
      <c r="I582" t="s">
        <v>1744</v>
      </c>
    </row>
    <row r="583" spans="1:9" ht="17" x14ac:dyDescent="0.2">
      <c r="A583" t="s">
        <v>1744</v>
      </c>
      <c r="B583" s="66" t="s">
        <v>1744</v>
      </c>
      <c r="C583" t="s">
        <v>1744</v>
      </c>
      <c r="D583" t="s">
        <v>1744</v>
      </c>
      <c r="I583" t="s">
        <v>1744</v>
      </c>
    </row>
    <row r="584" spans="1:9" ht="17" x14ac:dyDescent="0.2">
      <c r="A584" t="s">
        <v>1744</v>
      </c>
      <c r="B584" s="66" t="s">
        <v>1744</v>
      </c>
      <c r="C584" t="s">
        <v>1744</v>
      </c>
      <c r="D584" t="s">
        <v>1744</v>
      </c>
      <c r="I584" t="s">
        <v>1744</v>
      </c>
    </row>
    <row r="585" spans="1:9" ht="17" x14ac:dyDescent="0.2">
      <c r="A585" t="s">
        <v>1744</v>
      </c>
      <c r="B585" s="66" t="s">
        <v>1744</v>
      </c>
      <c r="C585" t="s">
        <v>1744</v>
      </c>
      <c r="D585" t="s">
        <v>1744</v>
      </c>
      <c r="I585" t="s">
        <v>1744</v>
      </c>
    </row>
    <row r="586" spans="1:9" ht="17" x14ac:dyDescent="0.2">
      <c r="A586" t="s">
        <v>1744</v>
      </c>
      <c r="B586" s="66" t="s">
        <v>1744</v>
      </c>
      <c r="C586" t="s">
        <v>1744</v>
      </c>
      <c r="D586" t="s">
        <v>1744</v>
      </c>
      <c r="I586" t="s">
        <v>1744</v>
      </c>
    </row>
    <row r="587" spans="1:9" ht="17" x14ac:dyDescent="0.2">
      <c r="A587" t="s">
        <v>1744</v>
      </c>
      <c r="B587" s="66" t="s">
        <v>1744</v>
      </c>
      <c r="C587" t="s">
        <v>1744</v>
      </c>
      <c r="D587" t="s">
        <v>1744</v>
      </c>
      <c r="I587" t="s">
        <v>1744</v>
      </c>
    </row>
    <row r="588" spans="1:9" ht="17" x14ac:dyDescent="0.2">
      <c r="A588" t="s">
        <v>1744</v>
      </c>
      <c r="B588" s="66" t="s">
        <v>1744</v>
      </c>
      <c r="C588" t="s">
        <v>1744</v>
      </c>
      <c r="D588" t="s">
        <v>1744</v>
      </c>
      <c r="I588" t="s">
        <v>1744</v>
      </c>
    </row>
    <row r="589" spans="1:9" ht="17" x14ac:dyDescent="0.2">
      <c r="A589" t="s">
        <v>1744</v>
      </c>
      <c r="B589" s="66" t="s">
        <v>1744</v>
      </c>
      <c r="C589" t="s">
        <v>1744</v>
      </c>
      <c r="D589" t="s">
        <v>1744</v>
      </c>
      <c r="I589" t="s">
        <v>1744</v>
      </c>
    </row>
    <row r="590" spans="1:9" ht="17" x14ac:dyDescent="0.2">
      <c r="A590" t="s">
        <v>1744</v>
      </c>
      <c r="B590" s="66" t="s">
        <v>1744</v>
      </c>
      <c r="C590" t="s">
        <v>1744</v>
      </c>
      <c r="D590" t="s">
        <v>1744</v>
      </c>
      <c r="I590" t="s">
        <v>1744</v>
      </c>
    </row>
    <row r="591" spans="1:9" ht="17" x14ac:dyDescent="0.2">
      <c r="A591" t="s">
        <v>1744</v>
      </c>
      <c r="B591" s="66" t="s">
        <v>1744</v>
      </c>
      <c r="C591" t="s">
        <v>1744</v>
      </c>
      <c r="D591" t="s">
        <v>1744</v>
      </c>
      <c r="I591" t="s">
        <v>1744</v>
      </c>
    </row>
    <row r="592" spans="1:9" ht="17" x14ac:dyDescent="0.2">
      <c r="A592" t="s">
        <v>1744</v>
      </c>
      <c r="B592" s="66" t="s">
        <v>1744</v>
      </c>
      <c r="C592" t="s">
        <v>1744</v>
      </c>
      <c r="D592" t="s">
        <v>1744</v>
      </c>
      <c r="I592" t="s">
        <v>1744</v>
      </c>
    </row>
    <row r="593" spans="1:9" ht="17" x14ac:dyDescent="0.2">
      <c r="A593" t="s">
        <v>1744</v>
      </c>
      <c r="B593" s="66" t="s">
        <v>1744</v>
      </c>
      <c r="C593" t="s">
        <v>1744</v>
      </c>
      <c r="D593" t="s">
        <v>1744</v>
      </c>
      <c r="I593" t="s">
        <v>1744</v>
      </c>
    </row>
    <row r="594" spans="1:9" ht="17" x14ac:dyDescent="0.2">
      <c r="A594" t="s">
        <v>1744</v>
      </c>
      <c r="B594" s="66" t="s">
        <v>1744</v>
      </c>
      <c r="C594" t="s">
        <v>1744</v>
      </c>
      <c r="D594" t="s">
        <v>1744</v>
      </c>
      <c r="I594" t="s">
        <v>1744</v>
      </c>
    </row>
    <row r="595" spans="1:9" ht="17" x14ac:dyDescent="0.2">
      <c r="A595" t="s">
        <v>1744</v>
      </c>
      <c r="B595" s="66" t="s">
        <v>1744</v>
      </c>
      <c r="C595" t="s">
        <v>1744</v>
      </c>
      <c r="D595" t="s">
        <v>1744</v>
      </c>
      <c r="I595" t="s">
        <v>1744</v>
      </c>
    </row>
    <row r="596" spans="1:9" ht="17" x14ac:dyDescent="0.2">
      <c r="A596" t="s">
        <v>1744</v>
      </c>
      <c r="B596" s="66" t="s">
        <v>1744</v>
      </c>
      <c r="C596" t="s">
        <v>1744</v>
      </c>
      <c r="D596" t="s">
        <v>1744</v>
      </c>
      <c r="I596" t="s">
        <v>1744</v>
      </c>
    </row>
    <row r="597" spans="1:9" ht="17" x14ac:dyDescent="0.2">
      <c r="A597" t="s">
        <v>1744</v>
      </c>
      <c r="B597" s="66" t="s">
        <v>1744</v>
      </c>
      <c r="C597" t="s">
        <v>1744</v>
      </c>
      <c r="D597" t="s">
        <v>1744</v>
      </c>
      <c r="I597" t="s">
        <v>1744</v>
      </c>
    </row>
    <row r="598" spans="1:9" ht="17" x14ac:dyDescent="0.2">
      <c r="A598" t="s">
        <v>1744</v>
      </c>
      <c r="B598" s="66" t="s">
        <v>1744</v>
      </c>
      <c r="C598" t="s">
        <v>1744</v>
      </c>
      <c r="D598" t="s">
        <v>1744</v>
      </c>
      <c r="I598" t="s">
        <v>1744</v>
      </c>
    </row>
    <row r="599" spans="1:9" ht="17" x14ac:dyDescent="0.2">
      <c r="A599" t="s">
        <v>1744</v>
      </c>
      <c r="B599" s="66" t="s">
        <v>1744</v>
      </c>
      <c r="C599" t="s">
        <v>1744</v>
      </c>
      <c r="D599" t="s">
        <v>1744</v>
      </c>
      <c r="I599" t="s">
        <v>1744</v>
      </c>
    </row>
    <row r="600" spans="1:9" ht="17" x14ac:dyDescent="0.2">
      <c r="A600" t="s">
        <v>1744</v>
      </c>
      <c r="B600" s="66" t="s">
        <v>1744</v>
      </c>
      <c r="C600" t="s">
        <v>1744</v>
      </c>
      <c r="D600" t="s">
        <v>1744</v>
      </c>
      <c r="I600" t="s">
        <v>1744</v>
      </c>
    </row>
    <row r="601" spans="1:9" ht="17" x14ac:dyDescent="0.2">
      <c r="A601" t="s">
        <v>1744</v>
      </c>
      <c r="B601" s="66" t="s">
        <v>1744</v>
      </c>
      <c r="C601" t="s">
        <v>1744</v>
      </c>
      <c r="D601" t="s">
        <v>1744</v>
      </c>
      <c r="I601" t="s">
        <v>1744</v>
      </c>
    </row>
    <row r="602" spans="1:9" ht="17" x14ac:dyDescent="0.2">
      <c r="A602" t="s">
        <v>1744</v>
      </c>
      <c r="B602" s="66" t="s">
        <v>1744</v>
      </c>
      <c r="C602" t="s">
        <v>1744</v>
      </c>
      <c r="D602" t="s">
        <v>1744</v>
      </c>
      <c r="I602" t="s">
        <v>1744</v>
      </c>
    </row>
    <row r="603" spans="1:9" ht="17" x14ac:dyDescent="0.2">
      <c r="A603" t="s">
        <v>1744</v>
      </c>
      <c r="B603" s="66" t="s">
        <v>1744</v>
      </c>
      <c r="C603" t="s">
        <v>1744</v>
      </c>
      <c r="D603" t="s">
        <v>1744</v>
      </c>
      <c r="I603" t="s">
        <v>1744</v>
      </c>
    </row>
    <row r="604" spans="1:9" ht="17" x14ac:dyDescent="0.2">
      <c r="A604" t="s">
        <v>1744</v>
      </c>
      <c r="B604" s="66" t="s">
        <v>1744</v>
      </c>
      <c r="C604" t="s">
        <v>1744</v>
      </c>
      <c r="D604" t="s">
        <v>1744</v>
      </c>
      <c r="I604" t="s">
        <v>1744</v>
      </c>
    </row>
    <row r="605" spans="1:9" ht="17" x14ac:dyDescent="0.2">
      <c r="A605" t="s">
        <v>1744</v>
      </c>
      <c r="B605" s="66" t="s">
        <v>1744</v>
      </c>
      <c r="C605" t="s">
        <v>1744</v>
      </c>
      <c r="D605" t="s">
        <v>1744</v>
      </c>
      <c r="I605" t="s">
        <v>1744</v>
      </c>
    </row>
    <row r="606" spans="1:9" ht="17" x14ac:dyDescent="0.2">
      <c r="A606" t="s">
        <v>1744</v>
      </c>
      <c r="B606" s="66" t="s">
        <v>1744</v>
      </c>
      <c r="C606" t="s">
        <v>1744</v>
      </c>
      <c r="D606" t="s">
        <v>1744</v>
      </c>
      <c r="I606" t="s">
        <v>1744</v>
      </c>
    </row>
    <row r="607" spans="1:9" ht="17" x14ac:dyDescent="0.2">
      <c r="A607" t="s">
        <v>1744</v>
      </c>
      <c r="B607" s="66" t="s">
        <v>1744</v>
      </c>
      <c r="C607" t="s">
        <v>1744</v>
      </c>
      <c r="D607" t="s">
        <v>1744</v>
      </c>
      <c r="I607" t="s">
        <v>1744</v>
      </c>
    </row>
    <row r="608" spans="1:9" ht="17" x14ac:dyDescent="0.2">
      <c r="A608" t="s">
        <v>1744</v>
      </c>
      <c r="B608" s="66" t="s">
        <v>1744</v>
      </c>
      <c r="C608" t="s">
        <v>1744</v>
      </c>
      <c r="D608" t="s">
        <v>1744</v>
      </c>
      <c r="I608" t="s">
        <v>1744</v>
      </c>
    </row>
    <row r="609" spans="1:9" ht="17" x14ac:dyDescent="0.2">
      <c r="A609" t="s">
        <v>1744</v>
      </c>
      <c r="B609" s="66" t="s">
        <v>1744</v>
      </c>
      <c r="C609" t="s">
        <v>1744</v>
      </c>
      <c r="D609" t="s">
        <v>1744</v>
      </c>
      <c r="I609" t="s">
        <v>1744</v>
      </c>
    </row>
    <row r="610" spans="1:9" ht="17" x14ac:dyDescent="0.2">
      <c r="A610" t="s">
        <v>1744</v>
      </c>
      <c r="B610" s="66" t="s">
        <v>1744</v>
      </c>
      <c r="C610" t="s">
        <v>1744</v>
      </c>
      <c r="D610" t="s">
        <v>1744</v>
      </c>
      <c r="I610" t="s">
        <v>1744</v>
      </c>
    </row>
    <row r="611" spans="1:9" ht="17" x14ac:dyDescent="0.2">
      <c r="A611" t="s">
        <v>1744</v>
      </c>
      <c r="B611" s="66" t="s">
        <v>1744</v>
      </c>
      <c r="C611" t="s">
        <v>1744</v>
      </c>
      <c r="D611" t="s">
        <v>1744</v>
      </c>
      <c r="I611" t="s">
        <v>1744</v>
      </c>
    </row>
    <row r="612" spans="1:9" ht="17" x14ac:dyDescent="0.2">
      <c r="A612" t="s">
        <v>1744</v>
      </c>
      <c r="B612" s="66" t="s">
        <v>1744</v>
      </c>
      <c r="C612" t="s">
        <v>1744</v>
      </c>
      <c r="D612" t="s">
        <v>1744</v>
      </c>
      <c r="I612" t="s">
        <v>1744</v>
      </c>
    </row>
    <row r="613" spans="1:9" ht="17" x14ac:dyDescent="0.2">
      <c r="A613" t="s">
        <v>1744</v>
      </c>
      <c r="B613" s="66" t="s">
        <v>1744</v>
      </c>
      <c r="C613" t="s">
        <v>1744</v>
      </c>
      <c r="D613" t="s">
        <v>1744</v>
      </c>
      <c r="I613" t="s">
        <v>1744</v>
      </c>
    </row>
    <row r="614" spans="1:9" ht="17" x14ac:dyDescent="0.2">
      <c r="A614" t="s">
        <v>1744</v>
      </c>
      <c r="B614" s="66" t="s">
        <v>1744</v>
      </c>
      <c r="C614" t="s">
        <v>1744</v>
      </c>
      <c r="D614" t="s">
        <v>1744</v>
      </c>
      <c r="I614" t="s">
        <v>1744</v>
      </c>
    </row>
    <row r="615" spans="1:9" ht="17" x14ac:dyDescent="0.2">
      <c r="A615" t="s">
        <v>1744</v>
      </c>
      <c r="B615" s="66" t="s">
        <v>1744</v>
      </c>
      <c r="C615" t="s">
        <v>1744</v>
      </c>
      <c r="D615" t="s">
        <v>1744</v>
      </c>
      <c r="I615" t="s">
        <v>1744</v>
      </c>
    </row>
    <row r="616" spans="1:9" ht="17" x14ac:dyDescent="0.2">
      <c r="A616" t="s">
        <v>1744</v>
      </c>
      <c r="B616" s="66" t="s">
        <v>1744</v>
      </c>
      <c r="C616" t="s">
        <v>1744</v>
      </c>
      <c r="D616" t="s">
        <v>1744</v>
      </c>
      <c r="I616" t="s">
        <v>1744</v>
      </c>
    </row>
    <row r="617" spans="1:9" ht="17" x14ac:dyDescent="0.2">
      <c r="A617" t="s">
        <v>1744</v>
      </c>
      <c r="B617" s="66" t="s">
        <v>1744</v>
      </c>
      <c r="C617" t="s">
        <v>1744</v>
      </c>
      <c r="D617" t="s">
        <v>1744</v>
      </c>
      <c r="I617" t="s">
        <v>1744</v>
      </c>
    </row>
    <row r="618" spans="1:9" ht="17" x14ac:dyDescent="0.2">
      <c r="A618" t="s">
        <v>1744</v>
      </c>
      <c r="B618" s="66" t="s">
        <v>1744</v>
      </c>
      <c r="C618" t="s">
        <v>1744</v>
      </c>
      <c r="D618" t="s">
        <v>1744</v>
      </c>
      <c r="I618" t="s">
        <v>1744</v>
      </c>
    </row>
    <row r="619" spans="1:9" ht="17" x14ac:dyDescent="0.2">
      <c r="A619" t="s">
        <v>1744</v>
      </c>
      <c r="B619" s="66" t="s">
        <v>1744</v>
      </c>
      <c r="C619" t="s">
        <v>1744</v>
      </c>
      <c r="D619" t="s">
        <v>1744</v>
      </c>
      <c r="I619" t="s">
        <v>1744</v>
      </c>
    </row>
    <row r="620" spans="1:9" ht="17" x14ac:dyDescent="0.2">
      <c r="A620" t="s">
        <v>1744</v>
      </c>
      <c r="B620" s="66" t="s">
        <v>1744</v>
      </c>
      <c r="C620" t="s">
        <v>1744</v>
      </c>
      <c r="D620" t="s">
        <v>1744</v>
      </c>
      <c r="I620" t="s">
        <v>1744</v>
      </c>
    </row>
    <row r="621" spans="1:9" ht="17" x14ac:dyDescent="0.2">
      <c r="A621" t="s">
        <v>1744</v>
      </c>
      <c r="B621" s="66" t="s">
        <v>1744</v>
      </c>
      <c r="C621" t="s">
        <v>1744</v>
      </c>
      <c r="D621" t="s">
        <v>1744</v>
      </c>
      <c r="I621" t="s">
        <v>1744</v>
      </c>
    </row>
    <row r="622" spans="1:9" ht="17" x14ac:dyDescent="0.2">
      <c r="A622" t="s">
        <v>1744</v>
      </c>
      <c r="B622" s="66" t="s">
        <v>1744</v>
      </c>
      <c r="C622" t="s">
        <v>1744</v>
      </c>
      <c r="D622" t="s">
        <v>1744</v>
      </c>
      <c r="I622" t="s">
        <v>1744</v>
      </c>
    </row>
    <row r="623" spans="1:9" ht="17" x14ac:dyDescent="0.2">
      <c r="A623" t="s">
        <v>1744</v>
      </c>
      <c r="B623" s="66" t="s">
        <v>1744</v>
      </c>
      <c r="C623" t="s">
        <v>1744</v>
      </c>
      <c r="D623" t="s">
        <v>1744</v>
      </c>
      <c r="I623" t="s">
        <v>1744</v>
      </c>
    </row>
    <row r="624" spans="1:9" ht="17" x14ac:dyDescent="0.2">
      <c r="A624" t="s">
        <v>1744</v>
      </c>
      <c r="B624" s="66" t="s">
        <v>1744</v>
      </c>
      <c r="C624" t="s">
        <v>1744</v>
      </c>
      <c r="D624" t="s">
        <v>1744</v>
      </c>
      <c r="I624" t="s">
        <v>1744</v>
      </c>
    </row>
    <row r="625" spans="1:9" ht="17" x14ac:dyDescent="0.2">
      <c r="A625" t="s">
        <v>1744</v>
      </c>
      <c r="B625" s="66" t="s">
        <v>1744</v>
      </c>
      <c r="C625" t="s">
        <v>1744</v>
      </c>
      <c r="D625" t="s">
        <v>1744</v>
      </c>
      <c r="I625" t="s">
        <v>1744</v>
      </c>
    </row>
    <row r="626" spans="1:9" ht="17" x14ac:dyDescent="0.2">
      <c r="A626" t="s">
        <v>1744</v>
      </c>
      <c r="B626" s="66" t="s">
        <v>1744</v>
      </c>
      <c r="C626" t="s">
        <v>1744</v>
      </c>
      <c r="D626" t="s">
        <v>1744</v>
      </c>
      <c r="I626" t="s">
        <v>1744</v>
      </c>
    </row>
    <row r="627" spans="1:9" ht="17" x14ac:dyDescent="0.2">
      <c r="A627" t="s">
        <v>1744</v>
      </c>
      <c r="B627" s="66" t="s">
        <v>1744</v>
      </c>
      <c r="C627" t="s">
        <v>1744</v>
      </c>
      <c r="D627" t="s">
        <v>1744</v>
      </c>
      <c r="I627" t="s">
        <v>1744</v>
      </c>
    </row>
    <row r="628" spans="1:9" ht="17" x14ac:dyDescent="0.2">
      <c r="A628" t="s">
        <v>1744</v>
      </c>
      <c r="B628" s="66" t="s">
        <v>1744</v>
      </c>
      <c r="C628" t="s">
        <v>1744</v>
      </c>
      <c r="D628" t="s">
        <v>1744</v>
      </c>
      <c r="I628" t="s">
        <v>1744</v>
      </c>
    </row>
    <row r="629" spans="1:9" ht="17" x14ac:dyDescent="0.2">
      <c r="A629" t="s">
        <v>1744</v>
      </c>
      <c r="B629" s="66" t="s">
        <v>1744</v>
      </c>
      <c r="C629" t="s">
        <v>1744</v>
      </c>
      <c r="D629" t="s">
        <v>1744</v>
      </c>
      <c r="I629" t="s">
        <v>1744</v>
      </c>
    </row>
    <row r="630" spans="1:9" ht="17" x14ac:dyDescent="0.2">
      <c r="A630" t="s">
        <v>1744</v>
      </c>
      <c r="B630" s="66" t="s">
        <v>1744</v>
      </c>
      <c r="C630" t="s">
        <v>1744</v>
      </c>
      <c r="D630" t="s">
        <v>1744</v>
      </c>
      <c r="I630" t="s">
        <v>1744</v>
      </c>
    </row>
    <row r="631" spans="1:9" ht="17" x14ac:dyDescent="0.2">
      <c r="A631" t="s">
        <v>1744</v>
      </c>
      <c r="B631" s="66" t="s">
        <v>1744</v>
      </c>
      <c r="C631" t="s">
        <v>1744</v>
      </c>
      <c r="D631" t="s">
        <v>1744</v>
      </c>
      <c r="I631" t="s">
        <v>1744</v>
      </c>
    </row>
    <row r="632" spans="1:9" ht="17" x14ac:dyDescent="0.2">
      <c r="A632" t="s">
        <v>1744</v>
      </c>
      <c r="B632" s="66" t="s">
        <v>1744</v>
      </c>
      <c r="C632" t="s">
        <v>1744</v>
      </c>
      <c r="D632" t="s">
        <v>1744</v>
      </c>
      <c r="I632" t="s">
        <v>1744</v>
      </c>
    </row>
    <row r="633" spans="1:9" ht="17" x14ac:dyDescent="0.2">
      <c r="A633" t="s">
        <v>1744</v>
      </c>
      <c r="B633" s="66" t="s">
        <v>1744</v>
      </c>
      <c r="C633" t="s">
        <v>1744</v>
      </c>
      <c r="D633" t="s">
        <v>1744</v>
      </c>
      <c r="I633" t="s">
        <v>1744</v>
      </c>
    </row>
    <row r="634" spans="1:9" ht="17" x14ac:dyDescent="0.2">
      <c r="A634" t="s">
        <v>1744</v>
      </c>
      <c r="B634" s="66" t="s">
        <v>1744</v>
      </c>
      <c r="C634" t="s">
        <v>1744</v>
      </c>
      <c r="D634" t="s">
        <v>1744</v>
      </c>
      <c r="I634" t="s">
        <v>1744</v>
      </c>
    </row>
    <row r="635" spans="1:9" ht="17" x14ac:dyDescent="0.2">
      <c r="A635" t="s">
        <v>1744</v>
      </c>
      <c r="B635" s="66" t="s">
        <v>1744</v>
      </c>
      <c r="C635" t="s">
        <v>1744</v>
      </c>
      <c r="D635" t="s">
        <v>1744</v>
      </c>
      <c r="I635" t="s">
        <v>1744</v>
      </c>
    </row>
    <row r="636" spans="1:9" ht="17" x14ac:dyDescent="0.2">
      <c r="A636" t="s">
        <v>1744</v>
      </c>
      <c r="B636" s="66" t="s">
        <v>1744</v>
      </c>
      <c r="C636" t="s">
        <v>1744</v>
      </c>
      <c r="D636" t="s">
        <v>1744</v>
      </c>
      <c r="I636" t="s">
        <v>1744</v>
      </c>
    </row>
    <row r="637" spans="1:9" x14ac:dyDescent="0.2">
      <c r="I637" t="s">
        <v>1744</v>
      </c>
    </row>
    <row r="638" spans="1:9" x14ac:dyDescent="0.2">
      <c r="I638" t="s">
        <v>1744</v>
      </c>
    </row>
    <row r="639" spans="1:9" x14ac:dyDescent="0.2">
      <c r="I639" t="s">
        <v>1744</v>
      </c>
    </row>
    <row r="640" spans="1:9" x14ac:dyDescent="0.2">
      <c r="I640" t="s">
        <v>1744</v>
      </c>
    </row>
    <row r="641" spans="9:9" x14ac:dyDescent="0.2">
      <c r="I641" t="s">
        <v>1744</v>
      </c>
    </row>
    <row r="642" spans="9:9" x14ac:dyDescent="0.2">
      <c r="I642" t="s">
        <v>1744</v>
      </c>
    </row>
    <row r="643" spans="9:9" x14ac:dyDescent="0.2">
      <c r="I643" t="s">
        <v>1744</v>
      </c>
    </row>
    <row r="644" spans="9:9" x14ac:dyDescent="0.2">
      <c r="I644" t="s">
        <v>1744</v>
      </c>
    </row>
    <row r="645" spans="9:9" x14ac:dyDescent="0.2">
      <c r="I645" t="s">
        <v>1744</v>
      </c>
    </row>
    <row r="646" spans="9:9" x14ac:dyDescent="0.2">
      <c r="I646" t="s">
        <v>1744</v>
      </c>
    </row>
    <row r="647" spans="9:9" x14ac:dyDescent="0.2">
      <c r="I647" t="s">
        <v>1744</v>
      </c>
    </row>
    <row r="648" spans="9:9" x14ac:dyDescent="0.2">
      <c r="I648" t="s">
        <v>1744</v>
      </c>
    </row>
    <row r="649" spans="9:9" x14ac:dyDescent="0.2">
      <c r="I649" t="s">
        <v>1744</v>
      </c>
    </row>
    <row r="650" spans="9:9" x14ac:dyDescent="0.2">
      <c r="I650" t="s">
        <v>1744</v>
      </c>
    </row>
    <row r="651" spans="9:9" x14ac:dyDescent="0.2">
      <c r="I651" t="s">
        <v>1744</v>
      </c>
    </row>
    <row r="652" spans="9:9" x14ac:dyDescent="0.2">
      <c r="I652" t="s">
        <v>1744</v>
      </c>
    </row>
    <row r="653" spans="9:9" x14ac:dyDescent="0.2">
      <c r="I653" t="s">
        <v>1744</v>
      </c>
    </row>
    <row r="654" spans="9:9" x14ac:dyDescent="0.2">
      <c r="I654" t="s">
        <v>1744</v>
      </c>
    </row>
    <row r="655" spans="9:9" x14ac:dyDescent="0.2">
      <c r="I655" t="s">
        <v>1744</v>
      </c>
    </row>
    <row r="656" spans="9:9" x14ac:dyDescent="0.2">
      <c r="I656" t="s">
        <v>1744</v>
      </c>
    </row>
    <row r="657" spans="9:9" x14ac:dyDescent="0.2">
      <c r="I657" t="s">
        <v>1744</v>
      </c>
    </row>
    <row r="658" spans="9:9" x14ac:dyDescent="0.2">
      <c r="I658" t="s">
        <v>1744</v>
      </c>
    </row>
    <row r="659" spans="9:9" x14ac:dyDescent="0.2">
      <c r="I659" t="s">
        <v>1744</v>
      </c>
    </row>
    <row r="660" spans="9:9" x14ac:dyDescent="0.2">
      <c r="I660" t="s">
        <v>1744</v>
      </c>
    </row>
    <row r="661" spans="9:9" x14ac:dyDescent="0.2">
      <c r="I661" t="s">
        <v>1744</v>
      </c>
    </row>
    <row r="662" spans="9:9" x14ac:dyDescent="0.2">
      <c r="I662" t="s">
        <v>1744</v>
      </c>
    </row>
    <row r="663" spans="9:9" x14ac:dyDescent="0.2">
      <c r="I663" t="s">
        <v>1744</v>
      </c>
    </row>
    <row r="664" spans="9:9" x14ac:dyDescent="0.2">
      <c r="I664" t="s">
        <v>1744</v>
      </c>
    </row>
    <row r="665" spans="9:9" x14ac:dyDescent="0.2">
      <c r="I665" t="s">
        <v>1744</v>
      </c>
    </row>
    <row r="666" spans="9:9" x14ac:dyDescent="0.2">
      <c r="I666" t="s">
        <v>1744</v>
      </c>
    </row>
    <row r="667" spans="9:9" x14ac:dyDescent="0.2">
      <c r="I667" t="s">
        <v>1744</v>
      </c>
    </row>
    <row r="668" spans="9:9" x14ac:dyDescent="0.2">
      <c r="I668" t="s">
        <v>1744</v>
      </c>
    </row>
    <row r="669" spans="9:9" x14ac:dyDescent="0.2">
      <c r="I669" t="s">
        <v>1744</v>
      </c>
    </row>
    <row r="670" spans="9:9" x14ac:dyDescent="0.2">
      <c r="I670" t="s">
        <v>1744</v>
      </c>
    </row>
    <row r="671" spans="9:9" x14ac:dyDescent="0.2">
      <c r="I671" t="s">
        <v>1744</v>
      </c>
    </row>
    <row r="672" spans="9:9" x14ac:dyDescent="0.2">
      <c r="I672" t="s">
        <v>1744</v>
      </c>
    </row>
    <row r="673" spans="9:9" x14ac:dyDescent="0.2">
      <c r="I673" t="s">
        <v>1744</v>
      </c>
    </row>
    <row r="674" spans="9:9" x14ac:dyDescent="0.2">
      <c r="I674" t="s">
        <v>1744</v>
      </c>
    </row>
    <row r="675" spans="9:9" x14ac:dyDescent="0.2">
      <c r="I675" t="s">
        <v>1744</v>
      </c>
    </row>
    <row r="676" spans="9:9" x14ac:dyDescent="0.2">
      <c r="I676" t="s">
        <v>1744</v>
      </c>
    </row>
    <row r="677" spans="9:9" x14ac:dyDescent="0.2">
      <c r="I677" t="s">
        <v>1744</v>
      </c>
    </row>
    <row r="678" spans="9:9" x14ac:dyDescent="0.2">
      <c r="I678" t="s">
        <v>1744</v>
      </c>
    </row>
    <row r="679" spans="9:9" x14ac:dyDescent="0.2">
      <c r="I679" t="s">
        <v>1744</v>
      </c>
    </row>
    <row r="680" spans="9:9" x14ac:dyDescent="0.2">
      <c r="I680" t="s">
        <v>1744</v>
      </c>
    </row>
    <row r="681" spans="9:9" x14ac:dyDescent="0.2">
      <c r="I681" t="s">
        <v>1744</v>
      </c>
    </row>
    <row r="682" spans="9:9" x14ac:dyDescent="0.2">
      <c r="I682" t="s">
        <v>1744</v>
      </c>
    </row>
    <row r="683" spans="9:9" x14ac:dyDescent="0.2">
      <c r="I683" t="s">
        <v>1744</v>
      </c>
    </row>
    <row r="684" spans="9:9" x14ac:dyDescent="0.2">
      <c r="I684" t="s">
        <v>1744</v>
      </c>
    </row>
    <row r="685" spans="9:9" x14ac:dyDescent="0.2">
      <c r="I685" t="s">
        <v>1744</v>
      </c>
    </row>
    <row r="686" spans="9:9" x14ac:dyDescent="0.2">
      <c r="I686" t="s">
        <v>1744</v>
      </c>
    </row>
    <row r="687" spans="9:9" x14ac:dyDescent="0.2">
      <c r="I687" t="s">
        <v>1744</v>
      </c>
    </row>
    <row r="688" spans="9:9" x14ac:dyDescent="0.2">
      <c r="I688" t="s">
        <v>1744</v>
      </c>
    </row>
    <row r="689" spans="9:9" x14ac:dyDescent="0.2">
      <c r="I689" t="s">
        <v>1744</v>
      </c>
    </row>
    <row r="690" spans="9:9" x14ac:dyDescent="0.2">
      <c r="I690" t="s">
        <v>1744</v>
      </c>
    </row>
    <row r="691" spans="9:9" x14ac:dyDescent="0.2">
      <c r="I691" t="s">
        <v>1744</v>
      </c>
    </row>
    <row r="692" spans="9:9" x14ac:dyDescent="0.2">
      <c r="I692" t="s">
        <v>1744</v>
      </c>
    </row>
    <row r="693" spans="9:9" x14ac:dyDescent="0.2">
      <c r="I693" t="s">
        <v>1744</v>
      </c>
    </row>
    <row r="694" spans="9:9" x14ac:dyDescent="0.2">
      <c r="I694" t="s">
        <v>1744</v>
      </c>
    </row>
    <row r="695" spans="9:9" x14ac:dyDescent="0.2">
      <c r="I695" t="s">
        <v>1744</v>
      </c>
    </row>
    <row r="696" spans="9:9" x14ac:dyDescent="0.2">
      <c r="I696" t="s">
        <v>1744</v>
      </c>
    </row>
    <row r="697" spans="9:9" x14ac:dyDescent="0.2">
      <c r="I697" t="s">
        <v>1744</v>
      </c>
    </row>
    <row r="698" spans="9:9" x14ac:dyDescent="0.2">
      <c r="I698" t="s">
        <v>1744</v>
      </c>
    </row>
    <row r="699" spans="9:9" x14ac:dyDescent="0.2">
      <c r="I699" t="s">
        <v>1744</v>
      </c>
    </row>
    <row r="700" spans="9:9" x14ac:dyDescent="0.2">
      <c r="I700" t="s">
        <v>1744</v>
      </c>
    </row>
    <row r="701" spans="9:9" x14ac:dyDescent="0.2">
      <c r="I701" t="s">
        <v>1744</v>
      </c>
    </row>
    <row r="702" spans="9:9" x14ac:dyDescent="0.2">
      <c r="I702" t="s">
        <v>1744</v>
      </c>
    </row>
    <row r="703" spans="9:9" x14ac:dyDescent="0.2">
      <c r="I703" t="s">
        <v>1744</v>
      </c>
    </row>
    <row r="704" spans="9:9" x14ac:dyDescent="0.2">
      <c r="I704" t="s">
        <v>1744</v>
      </c>
    </row>
    <row r="705" spans="9:9" x14ac:dyDescent="0.2">
      <c r="I705" t="s">
        <v>1744</v>
      </c>
    </row>
    <row r="706" spans="9:9" x14ac:dyDescent="0.2">
      <c r="I706" t="s">
        <v>1744</v>
      </c>
    </row>
    <row r="707" spans="9:9" x14ac:dyDescent="0.2">
      <c r="I707" t="s">
        <v>1744</v>
      </c>
    </row>
    <row r="708" spans="9:9" x14ac:dyDescent="0.2">
      <c r="I708" t="s">
        <v>1744</v>
      </c>
    </row>
    <row r="709" spans="9:9" x14ac:dyDescent="0.2">
      <c r="I709" t="s">
        <v>1744</v>
      </c>
    </row>
    <row r="710" spans="9:9" x14ac:dyDescent="0.2">
      <c r="I710" t="s">
        <v>1744</v>
      </c>
    </row>
    <row r="711" spans="9:9" x14ac:dyDescent="0.2">
      <c r="I711" t="s">
        <v>1744</v>
      </c>
    </row>
    <row r="712" spans="9:9" x14ac:dyDescent="0.2">
      <c r="I712" t="s">
        <v>1744</v>
      </c>
    </row>
    <row r="713" spans="9:9" x14ac:dyDescent="0.2">
      <c r="I713" t="s">
        <v>1744</v>
      </c>
    </row>
    <row r="714" spans="9:9" x14ac:dyDescent="0.2">
      <c r="I714" t="s">
        <v>1744</v>
      </c>
    </row>
    <row r="715" spans="9:9" x14ac:dyDescent="0.2">
      <c r="I715" t="s">
        <v>1744</v>
      </c>
    </row>
    <row r="716" spans="9:9" x14ac:dyDescent="0.2">
      <c r="I716" t="s">
        <v>1744</v>
      </c>
    </row>
    <row r="717" spans="9:9" x14ac:dyDescent="0.2">
      <c r="I717" t="s">
        <v>1744</v>
      </c>
    </row>
    <row r="718" spans="9:9" x14ac:dyDescent="0.2">
      <c r="I718" t="s">
        <v>1744</v>
      </c>
    </row>
    <row r="719" spans="9:9" x14ac:dyDescent="0.2">
      <c r="I719" t="s">
        <v>1744</v>
      </c>
    </row>
    <row r="720" spans="9:9" x14ac:dyDescent="0.2">
      <c r="I720" t="s">
        <v>1744</v>
      </c>
    </row>
    <row r="721" spans="9:9" x14ac:dyDescent="0.2">
      <c r="I721" t="s">
        <v>1744</v>
      </c>
    </row>
    <row r="722" spans="9:9" x14ac:dyDescent="0.2">
      <c r="I722" t="s">
        <v>1744</v>
      </c>
    </row>
    <row r="723" spans="9:9" x14ac:dyDescent="0.2">
      <c r="I723" t="s">
        <v>1744</v>
      </c>
    </row>
    <row r="724" spans="9:9" x14ac:dyDescent="0.2">
      <c r="I724" t="s">
        <v>1744</v>
      </c>
    </row>
    <row r="725" spans="9:9" x14ac:dyDescent="0.2">
      <c r="I725" t="s">
        <v>1744</v>
      </c>
    </row>
    <row r="726" spans="9:9" x14ac:dyDescent="0.2">
      <c r="I726" t="s">
        <v>1744</v>
      </c>
    </row>
    <row r="727" spans="9:9" x14ac:dyDescent="0.2">
      <c r="I727" t="s">
        <v>1744</v>
      </c>
    </row>
    <row r="728" spans="9:9" x14ac:dyDescent="0.2">
      <c r="I728" t="s">
        <v>1744</v>
      </c>
    </row>
    <row r="729" spans="9:9" x14ac:dyDescent="0.2">
      <c r="I729" t="s">
        <v>1744</v>
      </c>
    </row>
    <row r="730" spans="9:9" x14ac:dyDescent="0.2">
      <c r="I730" t="s">
        <v>1744</v>
      </c>
    </row>
    <row r="731" spans="9:9" x14ac:dyDescent="0.2">
      <c r="I731" t="s">
        <v>1744</v>
      </c>
    </row>
    <row r="732" spans="9:9" x14ac:dyDescent="0.2">
      <c r="I732" t="s">
        <v>1744</v>
      </c>
    </row>
    <row r="733" spans="9:9" x14ac:dyDescent="0.2">
      <c r="I733" t="s">
        <v>1744</v>
      </c>
    </row>
    <row r="734" spans="9:9" x14ac:dyDescent="0.2">
      <c r="I734" t="s">
        <v>1744</v>
      </c>
    </row>
    <row r="735" spans="9:9" x14ac:dyDescent="0.2">
      <c r="I735" t="s">
        <v>1744</v>
      </c>
    </row>
    <row r="736" spans="9:9" x14ac:dyDescent="0.2">
      <c r="I736" t="s">
        <v>1744</v>
      </c>
    </row>
    <row r="737" spans="9:9" x14ac:dyDescent="0.2">
      <c r="I737" t="s">
        <v>1744</v>
      </c>
    </row>
    <row r="738" spans="9:9" x14ac:dyDescent="0.2">
      <c r="I738" t="s">
        <v>1744</v>
      </c>
    </row>
    <row r="739" spans="9:9" x14ac:dyDescent="0.2">
      <c r="I739" t="s">
        <v>1744</v>
      </c>
    </row>
    <row r="740" spans="9:9" x14ac:dyDescent="0.2">
      <c r="I740" t="s">
        <v>1744</v>
      </c>
    </row>
    <row r="741" spans="9:9" x14ac:dyDescent="0.2">
      <c r="I741" t="s">
        <v>1744</v>
      </c>
    </row>
    <row r="742" spans="9:9" x14ac:dyDescent="0.2">
      <c r="I742" t="s">
        <v>1744</v>
      </c>
    </row>
    <row r="743" spans="9:9" x14ac:dyDescent="0.2">
      <c r="I743" t="s">
        <v>1744</v>
      </c>
    </row>
    <row r="744" spans="9:9" x14ac:dyDescent="0.2">
      <c r="I744" t="s">
        <v>1744</v>
      </c>
    </row>
    <row r="745" spans="9:9" x14ac:dyDescent="0.2">
      <c r="I745" t="s">
        <v>1744</v>
      </c>
    </row>
    <row r="746" spans="9:9" x14ac:dyDescent="0.2">
      <c r="I746" t="s">
        <v>1744</v>
      </c>
    </row>
    <row r="747" spans="9:9" x14ac:dyDescent="0.2">
      <c r="I747" t="s">
        <v>1744</v>
      </c>
    </row>
    <row r="748" spans="9:9" x14ac:dyDescent="0.2">
      <c r="I748" t="s">
        <v>1744</v>
      </c>
    </row>
    <row r="749" spans="9:9" x14ac:dyDescent="0.2">
      <c r="I749" t="s">
        <v>1744</v>
      </c>
    </row>
    <row r="750" spans="9:9" x14ac:dyDescent="0.2">
      <c r="I750" t="s">
        <v>1744</v>
      </c>
    </row>
    <row r="751" spans="9:9" x14ac:dyDescent="0.2">
      <c r="I751" t="s">
        <v>1744</v>
      </c>
    </row>
    <row r="752" spans="9:9" x14ac:dyDescent="0.2">
      <c r="I752" t="s">
        <v>1744</v>
      </c>
    </row>
    <row r="753" spans="9:9" x14ac:dyDescent="0.2">
      <c r="I753" t="s">
        <v>1744</v>
      </c>
    </row>
    <row r="754" spans="9:9" x14ac:dyDescent="0.2">
      <c r="I754" t="s">
        <v>1744</v>
      </c>
    </row>
    <row r="755" spans="9:9" x14ac:dyDescent="0.2">
      <c r="I755" t="s">
        <v>1744</v>
      </c>
    </row>
    <row r="756" spans="9:9" x14ac:dyDescent="0.2">
      <c r="I756" t="s">
        <v>1744</v>
      </c>
    </row>
    <row r="757" spans="9:9" x14ac:dyDescent="0.2">
      <c r="I757" t="s">
        <v>1744</v>
      </c>
    </row>
    <row r="758" spans="9:9" x14ac:dyDescent="0.2">
      <c r="I758" t="s">
        <v>1744</v>
      </c>
    </row>
    <row r="759" spans="9:9" x14ac:dyDescent="0.2">
      <c r="I759" t="s">
        <v>1744</v>
      </c>
    </row>
    <row r="760" spans="9:9" x14ac:dyDescent="0.2">
      <c r="I760" t="s">
        <v>1744</v>
      </c>
    </row>
    <row r="761" spans="9:9" x14ac:dyDescent="0.2">
      <c r="I761" t="s">
        <v>1744</v>
      </c>
    </row>
    <row r="762" spans="9:9" x14ac:dyDescent="0.2">
      <c r="I762" t="s">
        <v>1744</v>
      </c>
    </row>
    <row r="763" spans="9:9" x14ac:dyDescent="0.2">
      <c r="I763" t="s">
        <v>1744</v>
      </c>
    </row>
    <row r="764" spans="9:9" x14ac:dyDescent="0.2">
      <c r="I764" t="s">
        <v>1744</v>
      </c>
    </row>
    <row r="765" spans="9:9" x14ac:dyDescent="0.2">
      <c r="I765" t="s">
        <v>1744</v>
      </c>
    </row>
    <row r="766" spans="9:9" x14ac:dyDescent="0.2">
      <c r="I766" t="s">
        <v>1744</v>
      </c>
    </row>
    <row r="767" spans="9:9" x14ac:dyDescent="0.2">
      <c r="I767" t="s">
        <v>1744</v>
      </c>
    </row>
    <row r="768" spans="9:9" x14ac:dyDescent="0.2">
      <c r="I768" t="s">
        <v>1744</v>
      </c>
    </row>
    <row r="769" spans="9:9" x14ac:dyDescent="0.2">
      <c r="I769" t="s">
        <v>1744</v>
      </c>
    </row>
    <row r="770" spans="9:9" x14ac:dyDescent="0.2">
      <c r="I770" t="s">
        <v>1744</v>
      </c>
    </row>
    <row r="771" spans="9:9" x14ac:dyDescent="0.2">
      <c r="I771" t="s">
        <v>1744</v>
      </c>
    </row>
    <row r="772" spans="9:9" x14ac:dyDescent="0.2">
      <c r="I772" t="s">
        <v>1744</v>
      </c>
    </row>
    <row r="773" spans="9:9" x14ac:dyDescent="0.2">
      <c r="I773" t="s">
        <v>1744</v>
      </c>
    </row>
    <row r="774" spans="9:9" x14ac:dyDescent="0.2">
      <c r="I774" t="s">
        <v>1744</v>
      </c>
    </row>
    <row r="775" spans="9:9" x14ac:dyDescent="0.2">
      <c r="I775" t="s">
        <v>1744</v>
      </c>
    </row>
    <row r="776" spans="9:9" x14ac:dyDescent="0.2">
      <c r="I776" t="s">
        <v>1744</v>
      </c>
    </row>
    <row r="777" spans="9:9" x14ac:dyDescent="0.2">
      <c r="I777" t="s">
        <v>1744</v>
      </c>
    </row>
    <row r="778" spans="9:9" x14ac:dyDescent="0.2">
      <c r="I778" t="s">
        <v>1744</v>
      </c>
    </row>
    <row r="779" spans="9:9" x14ac:dyDescent="0.2">
      <c r="I779" t="s">
        <v>1744</v>
      </c>
    </row>
    <row r="780" spans="9:9" x14ac:dyDescent="0.2">
      <c r="I780" t="s">
        <v>1744</v>
      </c>
    </row>
    <row r="781" spans="9:9" x14ac:dyDescent="0.2">
      <c r="I781" t="s">
        <v>1744</v>
      </c>
    </row>
    <row r="782" spans="9:9" x14ac:dyDescent="0.2">
      <c r="I782" t="s">
        <v>1744</v>
      </c>
    </row>
    <row r="783" spans="9:9" x14ac:dyDescent="0.2">
      <c r="I783" t="s">
        <v>1744</v>
      </c>
    </row>
    <row r="784" spans="9:9" x14ac:dyDescent="0.2">
      <c r="I784" t="s">
        <v>1744</v>
      </c>
    </row>
    <row r="785" spans="9:9" x14ac:dyDescent="0.2">
      <c r="I785" t="s">
        <v>1744</v>
      </c>
    </row>
    <row r="786" spans="9:9" x14ac:dyDescent="0.2">
      <c r="I786" t="s">
        <v>1744</v>
      </c>
    </row>
    <row r="787" spans="9:9" x14ac:dyDescent="0.2">
      <c r="I787" t="s">
        <v>1744</v>
      </c>
    </row>
    <row r="788" spans="9:9" x14ac:dyDescent="0.2">
      <c r="I788" t="s">
        <v>1744</v>
      </c>
    </row>
    <row r="789" spans="9:9" x14ac:dyDescent="0.2">
      <c r="I789" t="s">
        <v>1744</v>
      </c>
    </row>
    <row r="790" spans="9:9" x14ac:dyDescent="0.2">
      <c r="I790" t="s">
        <v>1744</v>
      </c>
    </row>
    <row r="791" spans="9:9" x14ac:dyDescent="0.2">
      <c r="I791" t="s">
        <v>1744</v>
      </c>
    </row>
    <row r="792" spans="9:9" x14ac:dyDescent="0.2">
      <c r="I792" t="s">
        <v>1744</v>
      </c>
    </row>
    <row r="793" spans="9:9" x14ac:dyDescent="0.2">
      <c r="I793" t="s">
        <v>1744</v>
      </c>
    </row>
    <row r="794" spans="9:9" x14ac:dyDescent="0.2">
      <c r="I794" t="s">
        <v>1744</v>
      </c>
    </row>
    <row r="795" spans="9:9" x14ac:dyDescent="0.2">
      <c r="I795" t="s">
        <v>1744</v>
      </c>
    </row>
    <row r="796" spans="9:9" x14ac:dyDescent="0.2">
      <c r="I796" t="s">
        <v>1744</v>
      </c>
    </row>
    <row r="797" spans="9:9" x14ac:dyDescent="0.2">
      <c r="I797" t="s">
        <v>1744</v>
      </c>
    </row>
    <row r="798" spans="9:9" x14ac:dyDescent="0.2">
      <c r="I798" t="s">
        <v>1744</v>
      </c>
    </row>
    <row r="799" spans="9:9" x14ac:dyDescent="0.2">
      <c r="I799" t="s">
        <v>1744</v>
      </c>
    </row>
    <row r="800" spans="9:9" x14ac:dyDescent="0.2">
      <c r="I800" t="s">
        <v>1744</v>
      </c>
    </row>
    <row r="801" spans="9:9" x14ac:dyDescent="0.2">
      <c r="I801" t="s">
        <v>1744</v>
      </c>
    </row>
    <row r="802" spans="9:9" x14ac:dyDescent="0.2">
      <c r="I802" t="s">
        <v>1744</v>
      </c>
    </row>
    <row r="803" spans="9:9" x14ac:dyDescent="0.2">
      <c r="I803" t="s">
        <v>1744</v>
      </c>
    </row>
    <row r="804" spans="9:9" x14ac:dyDescent="0.2">
      <c r="I804" t="s">
        <v>1744</v>
      </c>
    </row>
    <row r="805" spans="9:9" x14ac:dyDescent="0.2">
      <c r="I805" t="s">
        <v>1744</v>
      </c>
    </row>
    <row r="806" spans="9:9" x14ac:dyDescent="0.2">
      <c r="I806" t="s">
        <v>1744</v>
      </c>
    </row>
    <row r="807" spans="9:9" x14ac:dyDescent="0.2">
      <c r="I807" t="s">
        <v>1744</v>
      </c>
    </row>
    <row r="808" spans="9:9" x14ac:dyDescent="0.2">
      <c r="I808" t="s">
        <v>1744</v>
      </c>
    </row>
    <row r="809" spans="9:9" x14ac:dyDescent="0.2">
      <c r="I809" t="s">
        <v>1744</v>
      </c>
    </row>
    <row r="810" spans="9:9" x14ac:dyDescent="0.2">
      <c r="I810" t="s">
        <v>1744</v>
      </c>
    </row>
    <row r="811" spans="9:9" x14ac:dyDescent="0.2">
      <c r="I811" t="s">
        <v>1744</v>
      </c>
    </row>
    <row r="812" spans="9:9" x14ac:dyDescent="0.2">
      <c r="I812" t="s">
        <v>1744</v>
      </c>
    </row>
    <row r="813" spans="9:9" x14ac:dyDescent="0.2">
      <c r="I813" t="s">
        <v>1744</v>
      </c>
    </row>
    <row r="814" spans="9:9" x14ac:dyDescent="0.2">
      <c r="I814" t="s">
        <v>1744</v>
      </c>
    </row>
    <row r="815" spans="9:9" x14ac:dyDescent="0.2">
      <c r="I815" t="s">
        <v>1744</v>
      </c>
    </row>
    <row r="816" spans="9:9" x14ac:dyDescent="0.2">
      <c r="I816" t="s">
        <v>1744</v>
      </c>
    </row>
    <row r="817" spans="9:9" x14ac:dyDescent="0.2">
      <c r="I817" t="s">
        <v>1744</v>
      </c>
    </row>
    <row r="818" spans="9:9" x14ac:dyDescent="0.2">
      <c r="I818" t="s">
        <v>1744</v>
      </c>
    </row>
    <row r="819" spans="9:9" x14ac:dyDescent="0.2">
      <c r="I819" t="s">
        <v>1744</v>
      </c>
    </row>
    <row r="820" spans="9:9" x14ac:dyDescent="0.2">
      <c r="I820" t="s">
        <v>1744</v>
      </c>
    </row>
    <row r="821" spans="9:9" x14ac:dyDescent="0.2">
      <c r="I821" t="s">
        <v>1744</v>
      </c>
    </row>
    <row r="822" spans="9:9" x14ac:dyDescent="0.2">
      <c r="I822" t="s">
        <v>1744</v>
      </c>
    </row>
    <row r="823" spans="9:9" x14ac:dyDescent="0.2">
      <c r="I823" t="s">
        <v>1744</v>
      </c>
    </row>
    <row r="824" spans="9:9" x14ac:dyDescent="0.2">
      <c r="I824" t="s">
        <v>1744</v>
      </c>
    </row>
    <row r="825" spans="9:9" x14ac:dyDescent="0.2">
      <c r="I825" t="s">
        <v>1744</v>
      </c>
    </row>
    <row r="826" spans="9:9" x14ac:dyDescent="0.2">
      <c r="I826" t="s">
        <v>1744</v>
      </c>
    </row>
    <row r="827" spans="9:9" x14ac:dyDescent="0.2">
      <c r="I827" t="s">
        <v>1744</v>
      </c>
    </row>
    <row r="828" spans="9:9" x14ac:dyDescent="0.2">
      <c r="I828" t="s">
        <v>1744</v>
      </c>
    </row>
    <row r="829" spans="9:9" x14ac:dyDescent="0.2">
      <c r="I829" t="s">
        <v>1744</v>
      </c>
    </row>
    <row r="830" spans="9:9" x14ac:dyDescent="0.2">
      <c r="I830" t="s">
        <v>1744</v>
      </c>
    </row>
    <row r="831" spans="9:9" x14ac:dyDescent="0.2">
      <c r="I831" t="s">
        <v>1744</v>
      </c>
    </row>
    <row r="832" spans="9:9" x14ac:dyDescent="0.2">
      <c r="I832" t="s">
        <v>1744</v>
      </c>
    </row>
    <row r="833" spans="9:9" x14ac:dyDescent="0.2">
      <c r="I833" t="s">
        <v>1744</v>
      </c>
    </row>
    <row r="834" spans="9:9" x14ac:dyDescent="0.2">
      <c r="I834" t="s">
        <v>1744</v>
      </c>
    </row>
    <row r="835" spans="9:9" x14ac:dyDescent="0.2">
      <c r="I835" t="s">
        <v>1744</v>
      </c>
    </row>
    <row r="836" spans="9:9" x14ac:dyDescent="0.2">
      <c r="I836" t="s">
        <v>1744</v>
      </c>
    </row>
    <row r="837" spans="9:9" x14ac:dyDescent="0.2">
      <c r="I837" t="s">
        <v>1744</v>
      </c>
    </row>
    <row r="838" spans="9:9" x14ac:dyDescent="0.2">
      <c r="I838" t="s">
        <v>1744</v>
      </c>
    </row>
    <row r="839" spans="9:9" x14ac:dyDescent="0.2">
      <c r="I839" t="s">
        <v>1744</v>
      </c>
    </row>
    <row r="840" spans="9:9" x14ac:dyDescent="0.2">
      <c r="I840" t="s">
        <v>1744</v>
      </c>
    </row>
    <row r="841" spans="9:9" x14ac:dyDescent="0.2">
      <c r="I841" t="s">
        <v>1744</v>
      </c>
    </row>
    <row r="842" spans="9:9" x14ac:dyDescent="0.2">
      <c r="I842" t="s">
        <v>1744</v>
      </c>
    </row>
    <row r="843" spans="9:9" x14ac:dyDescent="0.2">
      <c r="I843" t="s">
        <v>1744</v>
      </c>
    </row>
    <row r="844" spans="9:9" x14ac:dyDescent="0.2">
      <c r="I844" t="s">
        <v>1744</v>
      </c>
    </row>
    <row r="845" spans="9:9" x14ac:dyDescent="0.2">
      <c r="I845" t="s">
        <v>1744</v>
      </c>
    </row>
    <row r="846" spans="9:9" x14ac:dyDescent="0.2">
      <c r="I846" t="s">
        <v>1744</v>
      </c>
    </row>
    <row r="847" spans="9:9" x14ac:dyDescent="0.2">
      <c r="I847" t="s">
        <v>1744</v>
      </c>
    </row>
    <row r="848" spans="9:9" x14ac:dyDescent="0.2">
      <c r="I848" t="s">
        <v>1744</v>
      </c>
    </row>
    <row r="849" spans="9:9" x14ac:dyDescent="0.2">
      <c r="I849" t="s">
        <v>1744</v>
      </c>
    </row>
    <row r="850" spans="9:9" x14ac:dyDescent="0.2">
      <c r="I850" t="s">
        <v>1744</v>
      </c>
    </row>
    <row r="851" spans="9:9" x14ac:dyDescent="0.2">
      <c r="I851" t="s">
        <v>1744</v>
      </c>
    </row>
    <row r="852" spans="9:9" x14ac:dyDescent="0.2">
      <c r="I852" t="s">
        <v>1744</v>
      </c>
    </row>
    <row r="853" spans="9:9" x14ac:dyDescent="0.2">
      <c r="I853" t="s">
        <v>1744</v>
      </c>
    </row>
    <row r="854" spans="9:9" x14ac:dyDescent="0.2">
      <c r="I854" t="s">
        <v>1744</v>
      </c>
    </row>
    <row r="855" spans="9:9" x14ac:dyDescent="0.2">
      <c r="I855" t="s">
        <v>1744</v>
      </c>
    </row>
    <row r="856" spans="9:9" x14ac:dyDescent="0.2">
      <c r="I856" t="s">
        <v>1744</v>
      </c>
    </row>
    <row r="857" spans="9:9" x14ac:dyDescent="0.2">
      <c r="I857" t="s">
        <v>1744</v>
      </c>
    </row>
    <row r="858" spans="9:9" x14ac:dyDescent="0.2">
      <c r="I858" t="s">
        <v>1744</v>
      </c>
    </row>
    <row r="859" spans="9:9" x14ac:dyDescent="0.2">
      <c r="I859" t="s">
        <v>1744</v>
      </c>
    </row>
    <row r="860" spans="9:9" x14ac:dyDescent="0.2">
      <c r="I860" t="s">
        <v>1744</v>
      </c>
    </row>
    <row r="861" spans="9:9" x14ac:dyDescent="0.2">
      <c r="I861" t="s">
        <v>1744</v>
      </c>
    </row>
    <row r="862" spans="9:9" x14ac:dyDescent="0.2">
      <c r="I862" t="s">
        <v>1744</v>
      </c>
    </row>
    <row r="863" spans="9:9" x14ac:dyDescent="0.2">
      <c r="I863" t="s">
        <v>1744</v>
      </c>
    </row>
    <row r="864" spans="9:9" x14ac:dyDescent="0.2">
      <c r="I864" t="s">
        <v>1744</v>
      </c>
    </row>
    <row r="865" spans="9:9" x14ac:dyDescent="0.2">
      <c r="I865" t="s">
        <v>1744</v>
      </c>
    </row>
    <row r="866" spans="9:9" x14ac:dyDescent="0.2">
      <c r="I866" t="s">
        <v>1744</v>
      </c>
    </row>
    <row r="867" spans="9:9" x14ac:dyDescent="0.2">
      <c r="I867" t="s">
        <v>1744</v>
      </c>
    </row>
    <row r="868" spans="9:9" x14ac:dyDescent="0.2">
      <c r="I868" t="s">
        <v>1744</v>
      </c>
    </row>
    <row r="869" spans="9:9" x14ac:dyDescent="0.2">
      <c r="I869" t="s">
        <v>1744</v>
      </c>
    </row>
    <row r="870" spans="9:9" x14ac:dyDescent="0.2">
      <c r="I870" t="s">
        <v>1744</v>
      </c>
    </row>
    <row r="871" spans="9:9" x14ac:dyDescent="0.2">
      <c r="I871" t="s">
        <v>1744</v>
      </c>
    </row>
    <row r="872" spans="9:9" x14ac:dyDescent="0.2">
      <c r="I872" t="s">
        <v>1744</v>
      </c>
    </row>
    <row r="873" spans="9:9" x14ac:dyDescent="0.2">
      <c r="I873" t="s">
        <v>1744</v>
      </c>
    </row>
    <row r="874" spans="9:9" x14ac:dyDescent="0.2">
      <c r="I874" t="s">
        <v>1744</v>
      </c>
    </row>
    <row r="875" spans="9:9" x14ac:dyDescent="0.2">
      <c r="I875" t="s">
        <v>1744</v>
      </c>
    </row>
    <row r="876" spans="9:9" x14ac:dyDescent="0.2">
      <c r="I876" t="s">
        <v>1744</v>
      </c>
    </row>
    <row r="877" spans="9:9" x14ac:dyDescent="0.2">
      <c r="I877" t="s">
        <v>1744</v>
      </c>
    </row>
    <row r="878" spans="9:9" x14ac:dyDescent="0.2">
      <c r="I878" t="s">
        <v>1744</v>
      </c>
    </row>
    <row r="879" spans="9:9" x14ac:dyDescent="0.2">
      <c r="I879" t="s">
        <v>1744</v>
      </c>
    </row>
    <row r="880" spans="9:9" x14ac:dyDescent="0.2">
      <c r="I880" t="s">
        <v>1744</v>
      </c>
    </row>
    <row r="881" spans="9:9" x14ac:dyDescent="0.2">
      <c r="I881" t="s">
        <v>1744</v>
      </c>
    </row>
    <row r="882" spans="9:9" x14ac:dyDescent="0.2">
      <c r="I882" t="s">
        <v>1744</v>
      </c>
    </row>
    <row r="883" spans="9:9" x14ac:dyDescent="0.2">
      <c r="I883" t="s">
        <v>1744</v>
      </c>
    </row>
    <row r="884" spans="9:9" x14ac:dyDescent="0.2">
      <c r="I884" t="s">
        <v>1744</v>
      </c>
    </row>
    <row r="885" spans="9:9" x14ac:dyDescent="0.2">
      <c r="I885" t="s">
        <v>1744</v>
      </c>
    </row>
    <row r="886" spans="9:9" x14ac:dyDescent="0.2">
      <c r="I886" t="s">
        <v>1744</v>
      </c>
    </row>
    <row r="887" spans="9:9" x14ac:dyDescent="0.2">
      <c r="I887" t="s">
        <v>1744</v>
      </c>
    </row>
    <row r="888" spans="9:9" x14ac:dyDescent="0.2">
      <c r="I888" t="s">
        <v>1744</v>
      </c>
    </row>
    <row r="889" spans="9:9" x14ac:dyDescent="0.2">
      <c r="I889" t="s">
        <v>1744</v>
      </c>
    </row>
    <row r="890" spans="9:9" x14ac:dyDescent="0.2">
      <c r="I890" t="s">
        <v>1744</v>
      </c>
    </row>
    <row r="891" spans="9:9" x14ac:dyDescent="0.2">
      <c r="I891" t="s">
        <v>1744</v>
      </c>
    </row>
    <row r="892" spans="9:9" x14ac:dyDescent="0.2">
      <c r="I892" t="s">
        <v>1744</v>
      </c>
    </row>
    <row r="893" spans="9:9" x14ac:dyDescent="0.2">
      <c r="I893" t="s">
        <v>1744</v>
      </c>
    </row>
    <row r="894" spans="9:9" x14ac:dyDescent="0.2">
      <c r="I894" t="s">
        <v>1744</v>
      </c>
    </row>
    <row r="895" spans="9:9" x14ac:dyDescent="0.2">
      <c r="I895" t="s">
        <v>1744</v>
      </c>
    </row>
    <row r="896" spans="9:9" x14ac:dyDescent="0.2">
      <c r="I896" t="s">
        <v>1744</v>
      </c>
    </row>
    <row r="897" spans="9:9" x14ac:dyDescent="0.2">
      <c r="I897" t="s">
        <v>1744</v>
      </c>
    </row>
    <row r="898" spans="9:9" x14ac:dyDescent="0.2">
      <c r="I898" t="s">
        <v>1744</v>
      </c>
    </row>
    <row r="899" spans="9:9" x14ac:dyDescent="0.2">
      <c r="I899" t="s">
        <v>1744</v>
      </c>
    </row>
    <row r="900" spans="9:9" x14ac:dyDescent="0.2">
      <c r="I900" t="s">
        <v>1744</v>
      </c>
    </row>
    <row r="901" spans="9:9" x14ac:dyDescent="0.2">
      <c r="I901" t="s">
        <v>1744</v>
      </c>
    </row>
    <row r="902" spans="9:9" x14ac:dyDescent="0.2">
      <c r="I902" t="s">
        <v>1744</v>
      </c>
    </row>
    <row r="903" spans="9:9" x14ac:dyDescent="0.2">
      <c r="I903" t="s">
        <v>1744</v>
      </c>
    </row>
    <row r="904" spans="9:9" x14ac:dyDescent="0.2">
      <c r="I904" t="s">
        <v>1744</v>
      </c>
    </row>
    <row r="905" spans="9:9" x14ac:dyDescent="0.2">
      <c r="I905" t="s">
        <v>1744</v>
      </c>
    </row>
    <row r="906" spans="9:9" x14ac:dyDescent="0.2">
      <c r="I906" t="s">
        <v>1744</v>
      </c>
    </row>
    <row r="907" spans="9:9" x14ac:dyDescent="0.2">
      <c r="I907" t="s">
        <v>1744</v>
      </c>
    </row>
    <row r="908" spans="9:9" x14ac:dyDescent="0.2">
      <c r="I908" t="s">
        <v>1744</v>
      </c>
    </row>
    <row r="909" spans="9:9" x14ac:dyDescent="0.2">
      <c r="I909" t="s">
        <v>1744</v>
      </c>
    </row>
    <row r="910" spans="9:9" x14ac:dyDescent="0.2">
      <c r="I910" t="s">
        <v>1744</v>
      </c>
    </row>
    <row r="911" spans="9:9" x14ac:dyDescent="0.2">
      <c r="I911" t="s">
        <v>1744</v>
      </c>
    </row>
    <row r="912" spans="9:9" x14ac:dyDescent="0.2">
      <c r="I912" t="s">
        <v>1744</v>
      </c>
    </row>
    <row r="913" spans="9:9" x14ac:dyDescent="0.2">
      <c r="I913" t="s">
        <v>1744</v>
      </c>
    </row>
    <row r="914" spans="9:9" x14ac:dyDescent="0.2">
      <c r="I914" t="s">
        <v>1744</v>
      </c>
    </row>
    <row r="915" spans="9:9" x14ac:dyDescent="0.2">
      <c r="I915" t="s">
        <v>1744</v>
      </c>
    </row>
    <row r="916" spans="9:9" x14ac:dyDescent="0.2">
      <c r="I916" t="s">
        <v>1744</v>
      </c>
    </row>
    <row r="917" spans="9:9" x14ac:dyDescent="0.2">
      <c r="I917" t="s">
        <v>1744</v>
      </c>
    </row>
    <row r="918" spans="9:9" x14ac:dyDescent="0.2">
      <c r="I918" t="s">
        <v>1744</v>
      </c>
    </row>
    <row r="919" spans="9:9" x14ac:dyDescent="0.2">
      <c r="I919" t="s">
        <v>1744</v>
      </c>
    </row>
    <row r="920" spans="9:9" x14ac:dyDescent="0.2">
      <c r="I920" t="s">
        <v>1744</v>
      </c>
    </row>
    <row r="921" spans="9:9" x14ac:dyDescent="0.2">
      <c r="I921" t="s">
        <v>1744</v>
      </c>
    </row>
    <row r="922" spans="9:9" x14ac:dyDescent="0.2">
      <c r="I922" t="s">
        <v>1744</v>
      </c>
    </row>
    <row r="923" spans="9:9" x14ac:dyDescent="0.2">
      <c r="I923" t="s">
        <v>1744</v>
      </c>
    </row>
    <row r="924" spans="9:9" x14ac:dyDescent="0.2">
      <c r="I924" t="s">
        <v>1744</v>
      </c>
    </row>
    <row r="925" spans="9:9" x14ac:dyDescent="0.2">
      <c r="I925" t="s">
        <v>1744</v>
      </c>
    </row>
    <row r="926" spans="9:9" x14ac:dyDescent="0.2">
      <c r="I926" t="s">
        <v>1744</v>
      </c>
    </row>
    <row r="927" spans="9:9" x14ac:dyDescent="0.2">
      <c r="I927" t="s">
        <v>1744</v>
      </c>
    </row>
    <row r="928" spans="9:9" x14ac:dyDescent="0.2">
      <c r="I928" t="s">
        <v>1744</v>
      </c>
    </row>
    <row r="929" spans="9:9" x14ac:dyDescent="0.2">
      <c r="I929" t="s">
        <v>1744</v>
      </c>
    </row>
    <row r="930" spans="9:9" x14ac:dyDescent="0.2">
      <c r="I930" t="s">
        <v>1744</v>
      </c>
    </row>
    <row r="931" spans="9:9" x14ac:dyDescent="0.2">
      <c r="I931" t="s">
        <v>1744</v>
      </c>
    </row>
    <row r="932" spans="9:9" x14ac:dyDescent="0.2">
      <c r="I932" t="s">
        <v>1744</v>
      </c>
    </row>
    <row r="933" spans="9:9" x14ac:dyDescent="0.2">
      <c r="I933" t="s">
        <v>1744</v>
      </c>
    </row>
    <row r="934" spans="9:9" x14ac:dyDescent="0.2">
      <c r="I934" t="s">
        <v>1744</v>
      </c>
    </row>
    <row r="935" spans="9:9" x14ac:dyDescent="0.2">
      <c r="I935" t="s">
        <v>1744</v>
      </c>
    </row>
    <row r="936" spans="9:9" x14ac:dyDescent="0.2">
      <c r="I936" t="s">
        <v>1744</v>
      </c>
    </row>
    <row r="937" spans="9:9" x14ac:dyDescent="0.2">
      <c r="I937" t="s">
        <v>1744</v>
      </c>
    </row>
    <row r="938" spans="9:9" x14ac:dyDescent="0.2">
      <c r="I938" t="s">
        <v>1744</v>
      </c>
    </row>
    <row r="939" spans="9:9" x14ac:dyDescent="0.2">
      <c r="I939" t="s">
        <v>1744</v>
      </c>
    </row>
    <row r="940" spans="9:9" x14ac:dyDescent="0.2">
      <c r="I940" t="s">
        <v>1744</v>
      </c>
    </row>
    <row r="941" spans="9:9" x14ac:dyDescent="0.2">
      <c r="I941" t="s">
        <v>1744</v>
      </c>
    </row>
    <row r="942" spans="9:9" x14ac:dyDescent="0.2">
      <c r="I942" t="s">
        <v>1744</v>
      </c>
    </row>
    <row r="943" spans="9:9" x14ac:dyDescent="0.2">
      <c r="I943" t="s">
        <v>1744</v>
      </c>
    </row>
    <row r="944" spans="9:9" x14ac:dyDescent="0.2">
      <c r="I944" t="s">
        <v>1744</v>
      </c>
    </row>
    <row r="945" spans="9:9" x14ac:dyDescent="0.2">
      <c r="I945" t="s">
        <v>1744</v>
      </c>
    </row>
    <row r="946" spans="9:9" x14ac:dyDescent="0.2">
      <c r="I946" t="s">
        <v>1744</v>
      </c>
    </row>
    <row r="947" spans="9:9" x14ac:dyDescent="0.2">
      <c r="I947" t="s">
        <v>1744</v>
      </c>
    </row>
    <row r="948" spans="9:9" x14ac:dyDescent="0.2">
      <c r="I948" t="s">
        <v>1744</v>
      </c>
    </row>
    <row r="949" spans="9:9" x14ac:dyDescent="0.2">
      <c r="I949" t="s">
        <v>1744</v>
      </c>
    </row>
    <row r="950" spans="9:9" x14ac:dyDescent="0.2">
      <c r="I950" t="s">
        <v>1744</v>
      </c>
    </row>
    <row r="951" spans="9:9" x14ac:dyDescent="0.2">
      <c r="I951" t="s">
        <v>1744</v>
      </c>
    </row>
    <row r="952" spans="9:9" x14ac:dyDescent="0.2">
      <c r="I952" t="s">
        <v>1744</v>
      </c>
    </row>
    <row r="953" spans="9:9" x14ac:dyDescent="0.2">
      <c r="I953" t="s">
        <v>1744</v>
      </c>
    </row>
    <row r="954" spans="9:9" x14ac:dyDescent="0.2">
      <c r="I954" t="s">
        <v>1744</v>
      </c>
    </row>
    <row r="955" spans="9:9" x14ac:dyDescent="0.2">
      <c r="I955" t="s">
        <v>1744</v>
      </c>
    </row>
    <row r="956" spans="9:9" x14ac:dyDescent="0.2">
      <c r="I956" t="s">
        <v>1744</v>
      </c>
    </row>
    <row r="957" spans="9:9" x14ac:dyDescent="0.2">
      <c r="I957" t="s">
        <v>1744</v>
      </c>
    </row>
    <row r="958" spans="9:9" x14ac:dyDescent="0.2">
      <c r="I958" t="s">
        <v>1744</v>
      </c>
    </row>
    <row r="959" spans="9:9" x14ac:dyDescent="0.2">
      <c r="I959" t="s">
        <v>1744</v>
      </c>
    </row>
    <row r="960" spans="9:9" x14ac:dyDescent="0.2">
      <c r="I960" t="s">
        <v>1744</v>
      </c>
    </row>
    <row r="961" spans="9:9" x14ac:dyDescent="0.2">
      <c r="I961" t="s">
        <v>1744</v>
      </c>
    </row>
    <row r="962" spans="9:9" x14ac:dyDescent="0.2">
      <c r="I962" t="s">
        <v>1744</v>
      </c>
    </row>
    <row r="963" spans="9:9" x14ac:dyDescent="0.2">
      <c r="I963" t="s">
        <v>1744</v>
      </c>
    </row>
    <row r="964" spans="9:9" x14ac:dyDescent="0.2">
      <c r="I964" t="s">
        <v>1744</v>
      </c>
    </row>
    <row r="965" spans="9:9" x14ac:dyDescent="0.2">
      <c r="I965" t="s">
        <v>1744</v>
      </c>
    </row>
    <row r="966" spans="9:9" x14ac:dyDescent="0.2">
      <c r="I966" t="s">
        <v>1744</v>
      </c>
    </row>
    <row r="967" spans="9:9" x14ac:dyDescent="0.2">
      <c r="I967" t="s">
        <v>1744</v>
      </c>
    </row>
    <row r="968" spans="9:9" x14ac:dyDescent="0.2">
      <c r="I968" t="s">
        <v>1744</v>
      </c>
    </row>
    <row r="969" spans="9:9" x14ac:dyDescent="0.2">
      <c r="I969" t="s">
        <v>1744</v>
      </c>
    </row>
    <row r="970" spans="9:9" x14ac:dyDescent="0.2">
      <c r="I970" t="s">
        <v>1744</v>
      </c>
    </row>
    <row r="971" spans="9:9" x14ac:dyDescent="0.2">
      <c r="I971" t="s">
        <v>1744</v>
      </c>
    </row>
    <row r="972" spans="9:9" x14ac:dyDescent="0.2">
      <c r="I972" t="s">
        <v>1744</v>
      </c>
    </row>
    <row r="973" spans="9:9" x14ac:dyDescent="0.2">
      <c r="I973" t="s">
        <v>1744</v>
      </c>
    </row>
    <row r="974" spans="9:9" x14ac:dyDescent="0.2">
      <c r="I974" t="s">
        <v>1744</v>
      </c>
    </row>
    <row r="975" spans="9:9" x14ac:dyDescent="0.2">
      <c r="I975" t="s">
        <v>1744</v>
      </c>
    </row>
    <row r="976" spans="9:9" x14ac:dyDescent="0.2">
      <c r="I976" t="s">
        <v>1744</v>
      </c>
    </row>
    <row r="977" spans="9:9" x14ac:dyDescent="0.2">
      <c r="I977" t="s">
        <v>1744</v>
      </c>
    </row>
    <row r="978" spans="9:9" x14ac:dyDescent="0.2">
      <c r="I978" t="s">
        <v>1744</v>
      </c>
    </row>
    <row r="979" spans="9:9" x14ac:dyDescent="0.2">
      <c r="I979" t="s">
        <v>1744</v>
      </c>
    </row>
    <row r="980" spans="9:9" x14ac:dyDescent="0.2">
      <c r="I980" t="s">
        <v>1744</v>
      </c>
    </row>
    <row r="981" spans="9:9" x14ac:dyDescent="0.2">
      <c r="I981" t="s">
        <v>1744</v>
      </c>
    </row>
    <row r="982" spans="9:9" x14ac:dyDescent="0.2">
      <c r="I982" t="s">
        <v>1744</v>
      </c>
    </row>
    <row r="983" spans="9:9" x14ac:dyDescent="0.2">
      <c r="I983" t="s">
        <v>1744</v>
      </c>
    </row>
    <row r="984" spans="9:9" x14ac:dyDescent="0.2">
      <c r="I984" t="s">
        <v>1744</v>
      </c>
    </row>
    <row r="985" spans="9:9" x14ac:dyDescent="0.2">
      <c r="I985" t="s">
        <v>1744</v>
      </c>
    </row>
    <row r="986" spans="9:9" x14ac:dyDescent="0.2">
      <c r="I986" t="s">
        <v>1744</v>
      </c>
    </row>
    <row r="987" spans="9:9" x14ac:dyDescent="0.2">
      <c r="I987" t="s">
        <v>1744</v>
      </c>
    </row>
    <row r="988" spans="9:9" x14ac:dyDescent="0.2">
      <c r="I988" t="s">
        <v>1744</v>
      </c>
    </row>
    <row r="989" spans="9:9" x14ac:dyDescent="0.2">
      <c r="I989" t="s">
        <v>1744</v>
      </c>
    </row>
    <row r="990" spans="9:9" x14ac:dyDescent="0.2">
      <c r="I990" t="s">
        <v>1744</v>
      </c>
    </row>
    <row r="991" spans="9:9" x14ac:dyDescent="0.2">
      <c r="I991" t="s">
        <v>1744</v>
      </c>
    </row>
    <row r="992" spans="9:9" x14ac:dyDescent="0.2">
      <c r="I992" t="s">
        <v>1744</v>
      </c>
    </row>
    <row r="993" spans="9:9" x14ac:dyDescent="0.2">
      <c r="I993" t="s">
        <v>1744</v>
      </c>
    </row>
    <row r="994" spans="9:9" x14ac:dyDescent="0.2">
      <c r="I994" t="s">
        <v>1744</v>
      </c>
    </row>
    <row r="995" spans="9:9" x14ac:dyDescent="0.2">
      <c r="I995" t="s">
        <v>1744</v>
      </c>
    </row>
    <row r="996" spans="9:9" x14ac:dyDescent="0.2">
      <c r="I996" t="s">
        <v>1744</v>
      </c>
    </row>
    <row r="997" spans="9:9" x14ac:dyDescent="0.2">
      <c r="I997" t="s">
        <v>1744</v>
      </c>
    </row>
    <row r="998" spans="9:9" x14ac:dyDescent="0.2">
      <c r="I998" t="s">
        <v>1744</v>
      </c>
    </row>
    <row r="999" spans="9:9" x14ac:dyDescent="0.2">
      <c r="I999" t="s">
        <v>1744</v>
      </c>
    </row>
    <row r="1000" spans="9:9" x14ac:dyDescent="0.2">
      <c r="I1000" t="s">
        <v>1744</v>
      </c>
    </row>
    <row r="1001" spans="9:9" x14ac:dyDescent="0.2">
      <c r="I1001" t="s">
        <v>1744</v>
      </c>
    </row>
    <row r="1002" spans="9:9" x14ac:dyDescent="0.2">
      <c r="I1002" t="s">
        <v>1744</v>
      </c>
    </row>
    <row r="1003" spans="9:9" x14ac:dyDescent="0.2">
      <c r="I1003" t="s">
        <v>1744</v>
      </c>
    </row>
    <row r="1004" spans="9:9" x14ac:dyDescent="0.2">
      <c r="I1004" t="s">
        <v>1744</v>
      </c>
    </row>
    <row r="1005" spans="9:9" x14ac:dyDescent="0.2">
      <c r="I1005" t="s">
        <v>1744</v>
      </c>
    </row>
    <row r="1006" spans="9:9" x14ac:dyDescent="0.2">
      <c r="I1006" t="s">
        <v>1744</v>
      </c>
    </row>
    <row r="1007" spans="9:9" x14ac:dyDescent="0.2">
      <c r="I1007" t="s">
        <v>1744</v>
      </c>
    </row>
    <row r="1008" spans="9:9" x14ac:dyDescent="0.2">
      <c r="I1008" t="s">
        <v>1744</v>
      </c>
    </row>
    <row r="1009" spans="9:9" x14ac:dyDescent="0.2">
      <c r="I1009" t="s">
        <v>1744</v>
      </c>
    </row>
    <row r="1010" spans="9:9" x14ac:dyDescent="0.2">
      <c r="I1010" t="s">
        <v>1744</v>
      </c>
    </row>
    <row r="1011" spans="9:9" x14ac:dyDescent="0.2">
      <c r="I1011" t="s">
        <v>1744</v>
      </c>
    </row>
    <row r="1012" spans="9:9" x14ac:dyDescent="0.2">
      <c r="I1012" t="s">
        <v>1744</v>
      </c>
    </row>
    <row r="1013" spans="9:9" x14ac:dyDescent="0.2">
      <c r="I1013" t="s">
        <v>1744</v>
      </c>
    </row>
    <row r="1014" spans="9:9" x14ac:dyDescent="0.2">
      <c r="I1014" t="s">
        <v>1744</v>
      </c>
    </row>
    <row r="1015" spans="9:9" x14ac:dyDescent="0.2">
      <c r="I1015" t="s">
        <v>1744</v>
      </c>
    </row>
    <row r="1016" spans="9:9" x14ac:dyDescent="0.2">
      <c r="I1016" t="s">
        <v>1744</v>
      </c>
    </row>
    <row r="1017" spans="9:9" x14ac:dyDescent="0.2">
      <c r="I1017" t="s">
        <v>1744</v>
      </c>
    </row>
    <row r="1018" spans="9:9" x14ac:dyDescent="0.2">
      <c r="I1018" t="s">
        <v>1744</v>
      </c>
    </row>
    <row r="1019" spans="9:9" x14ac:dyDescent="0.2">
      <c r="I1019" t="s">
        <v>1744</v>
      </c>
    </row>
    <row r="1020" spans="9:9" x14ac:dyDescent="0.2">
      <c r="I1020" t="s">
        <v>1744</v>
      </c>
    </row>
    <row r="1021" spans="9:9" x14ac:dyDescent="0.2">
      <c r="I1021" t="s">
        <v>1744</v>
      </c>
    </row>
    <row r="1022" spans="9:9" x14ac:dyDescent="0.2">
      <c r="I1022" t="s">
        <v>1744</v>
      </c>
    </row>
    <row r="1023" spans="9:9" x14ac:dyDescent="0.2">
      <c r="I1023" t="s">
        <v>1744</v>
      </c>
    </row>
    <row r="1024" spans="9:9" x14ac:dyDescent="0.2">
      <c r="I1024" t="s">
        <v>1744</v>
      </c>
    </row>
    <row r="1025" spans="9:9" x14ac:dyDescent="0.2">
      <c r="I1025" t="s">
        <v>1744</v>
      </c>
    </row>
    <row r="1026" spans="9:9" x14ac:dyDescent="0.2">
      <c r="I1026" t="s">
        <v>1744</v>
      </c>
    </row>
    <row r="1027" spans="9:9" x14ac:dyDescent="0.2">
      <c r="I1027" t="s">
        <v>1744</v>
      </c>
    </row>
    <row r="1028" spans="9:9" x14ac:dyDescent="0.2">
      <c r="I1028" t="s">
        <v>1744</v>
      </c>
    </row>
    <row r="1029" spans="9:9" x14ac:dyDescent="0.2">
      <c r="I1029" t="s">
        <v>1744</v>
      </c>
    </row>
    <row r="1030" spans="9:9" x14ac:dyDescent="0.2">
      <c r="I1030" t="s">
        <v>1744</v>
      </c>
    </row>
    <row r="1031" spans="9:9" x14ac:dyDescent="0.2">
      <c r="I1031" t="s">
        <v>1744</v>
      </c>
    </row>
    <row r="1032" spans="9:9" x14ac:dyDescent="0.2">
      <c r="I1032" t="s">
        <v>1744</v>
      </c>
    </row>
    <row r="1033" spans="9:9" x14ac:dyDescent="0.2">
      <c r="I1033" t="s">
        <v>1744</v>
      </c>
    </row>
    <row r="1034" spans="9:9" x14ac:dyDescent="0.2">
      <c r="I1034" t="s">
        <v>1744</v>
      </c>
    </row>
    <row r="1035" spans="9:9" x14ac:dyDescent="0.2">
      <c r="I1035" t="s">
        <v>1744</v>
      </c>
    </row>
    <row r="1036" spans="9:9" x14ac:dyDescent="0.2">
      <c r="I1036" t="s">
        <v>1744</v>
      </c>
    </row>
    <row r="1037" spans="9:9" x14ac:dyDescent="0.2">
      <c r="I1037" t="s">
        <v>1744</v>
      </c>
    </row>
    <row r="1038" spans="9:9" x14ac:dyDescent="0.2">
      <c r="I1038" t="s">
        <v>1744</v>
      </c>
    </row>
    <row r="1039" spans="9:9" x14ac:dyDescent="0.2">
      <c r="I1039" t="s">
        <v>1744</v>
      </c>
    </row>
    <row r="1040" spans="9:9" x14ac:dyDescent="0.2">
      <c r="I1040" t="s">
        <v>1744</v>
      </c>
    </row>
    <row r="1041" spans="9:9" x14ac:dyDescent="0.2">
      <c r="I1041" t="s">
        <v>1744</v>
      </c>
    </row>
    <row r="1042" spans="9:9" x14ac:dyDescent="0.2">
      <c r="I1042" t="s">
        <v>1744</v>
      </c>
    </row>
    <row r="1043" spans="9:9" x14ac:dyDescent="0.2">
      <c r="I1043" t="s">
        <v>1744</v>
      </c>
    </row>
    <row r="1044" spans="9:9" x14ac:dyDescent="0.2">
      <c r="I1044" t="s">
        <v>1744</v>
      </c>
    </row>
    <row r="1045" spans="9:9" x14ac:dyDescent="0.2">
      <c r="I1045" t="s">
        <v>1744</v>
      </c>
    </row>
    <row r="1046" spans="9:9" x14ac:dyDescent="0.2">
      <c r="I1046" t="s">
        <v>1744</v>
      </c>
    </row>
    <row r="1047" spans="9:9" x14ac:dyDescent="0.2">
      <c r="I1047" t="s">
        <v>1744</v>
      </c>
    </row>
    <row r="1048" spans="9:9" x14ac:dyDescent="0.2">
      <c r="I1048" t="s">
        <v>1744</v>
      </c>
    </row>
    <row r="1049" spans="9:9" x14ac:dyDescent="0.2">
      <c r="I1049" t="s">
        <v>1744</v>
      </c>
    </row>
    <row r="1050" spans="9:9" x14ac:dyDescent="0.2">
      <c r="I1050" t="s">
        <v>1744</v>
      </c>
    </row>
    <row r="1051" spans="9:9" x14ac:dyDescent="0.2">
      <c r="I1051" t="s">
        <v>1744</v>
      </c>
    </row>
    <row r="1052" spans="9:9" x14ac:dyDescent="0.2">
      <c r="I1052" t="s">
        <v>1744</v>
      </c>
    </row>
    <row r="1053" spans="9:9" x14ac:dyDescent="0.2">
      <c r="I1053" t="s">
        <v>1744</v>
      </c>
    </row>
    <row r="1054" spans="9:9" x14ac:dyDescent="0.2">
      <c r="I1054" t="s">
        <v>1744</v>
      </c>
    </row>
    <row r="1055" spans="9:9" x14ac:dyDescent="0.2">
      <c r="I1055" t="s">
        <v>1744</v>
      </c>
    </row>
    <row r="1056" spans="9:9" x14ac:dyDescent="0.2">
      <c r="I1056" t="s">
        <v>1744</v>
      </c>
    </row>
    <row r="1057" spans="9:9" x14ac:dyDescent="0.2">
      <c r="I1057" t="s">
        <v>1744</v>
      </c>
    </row>
    <row r="1058" spans="9:9" x14ac:dyDescent="0.2">
      <c r="I1058" t="s">
        <v>1744</v>
      </c>
    </row>
    <row r="1059" spans="9:9" x14ac:dyDescent="0.2">
      <c r="I1059" t="s">
        <v>1744</v>
      </c>
    </row>
    <row r="1060" spans="9:9" x14ac:dyDescent="0.2">
      <c r="I1060" t="s">
        <v>1744</v>
      </c>
    </row>
    <row r="1061" spans="9:9" x14ac:dyDescent="0.2">
      <c r="I1061" t="s">
        <v>1744</v>
      </c>
    </row>
    <row r="1062" spans="9:9" x14ac:dyDescent="0.2">
      <c r="I1062" t="s">
        <v>1744</v>
      </c>
    </row>
    <row r="1063" spans="9:9" x14ac:dyDescent="0.2">
      <c r="I1063" t="s">
        <v>1744</v>
      </c>
    </row>
    <row r="1064" spans="9:9" x14ac:dyDescent="0.2">
      <c r="I1064" t="s">
        <v>1744</v>
      </c>
    </row>
    <row r="1065" spans="9:9" x14ac:dyDescent="0.2">
      <c r="I1065" t="s">
        <v>1744</v>
      </c>
    </row>
    <row r="1066" spans="9:9" x14ac:dyDescent="0.2">
      <c r="I1066" t="s">
        <v>1744</v>
      </c>
    </row>
    <row r="1067" spans="9:9" x14ac:dyDescent="0.2">
      <c r="I1067" t="s">
        <v>1744</v>
      </c>
    </row>
    <row r="1068" spans="9:9" x14ac:dyDescent="0.2">
      <c r="I1068" t="s">
        <v>1744</v>
      </c>
    </row>
    <row r="1069" spans="9:9" x14ac:dyDescent="0.2">
      <c r="I1069" t="s">
        <v>1744</v>
      </c>
    </row>
    <row r="1070" spans="9:9" x14ac:dyDescent="0.2">
      <c r="I1070" t="s">
        <v>1744</v>
      </c>
    </row>
    <row r="1071" spans="9:9" x14ac:dyDescent="0.2">
      <c r="I1071" t="s">
        <v>1744</v>
      </c>
    </row>
    <row r="1072" spans="9:9" x14ac:dyDescent="0.2">
      <c r="I1072" t="s">
        <v>1744</v>
      </c>
    </row>
    <row r="1073" spans="9:9" x14ac:dyDescent="0.2">
      <c r="I1073" t="s">
        <v>1744</v>
      </c>
    </row>
    <row r="1074" spans="9:9" x14ac:dyDescent="0.2">
      <c r="I1074" t="s">
        <v>1744</v>
      </c>
    </row>
    <row r="1075" spans="9:9" x14ac:dyDescent="0.2">
      <c r="I1075" t="s">
        <v>1744</v>
      </c>
    </row>
    <row r="1076" spans="9:9" x14ac:dyDescent="0.2">
      <c r="I1076" t="s">
        <v>1744</v>
      </c>
    </row>
    <row r="1077" spans="9:9" x14ac:dyDescent="0.2">
      <c r="I1077" t="s">
        <v>1744</v>
      </c>
    </row>
    <row r="1078" spans="9:9" x14ac:dyDescent="0.2">
      <c r="I1078" t="s">
        <v>1744</v>
      </c>
    </row>
    <row r="1079" spans="9:9" x14ac:dyDescent="0.2">
      <c r="I1079" t="s">
        <v>1744</v>
      </c>
    </row>
    <row r="1080" spans="9:9" x14ac:dyDescent="0.2">
      <c r="I1080" t="s">
        <v>1744</v>
      </c>
    </row>
    <row r="1081" spans="9:9" x14ac:dyDescent="0.2">
      <c r="I1081" t="s">
        <v>1744</v>
      </c>
    </row>
    <row r="1082" spans="9:9" x14ac:dyDescent="0.2">
      <c r="I1082" t="s">
        <v>1744</v>
      </c>
    </row>
    <row r="1083" spans="9:9" x14ac:dyDescent="0.2">
      <c r="I1083" t="s">
        <v>1744</v>
      </c>
    </row>
    <row r="1084" spans="9:9" x14ac:dyDescent="0.2">
      <c r="I1084" t="s">
        <v>1744</v>
      </c>
    </row>
    <row r="1085" spans="9:9" x14ac:dyDescent="0.2">
      <c r="I1085" t="s">
        <v>1744</v>
      </c>
    </row>
    <row r="1086" spans="9:9" x14ac:dyDescent="0.2">
      <c r="I1086" t="s">
        <v>1744</v>
      </c>
    </row>
    <row r="1087" spans="9:9" x14ac:dyDescent="0.2">
      <c r="I1087" t="s">
        <v>1744</v>
      </c>
    </row>
    <row r="1088" spans="9:9" x14ac:dyDescent="0.2">
      <c r="I1088" t="s">
        <v>1744</v>
      </c>
    </row>
    <row r="1089" spans="9:9" x14ac:dyDescent="0.2">
      <c r="I1089" t="s">
        <v>1744</v>
      </c>
    </row>
    <row r="1090" spans="9:9" x14ac:dyDescent="0.2">
      <c r="I1090" t="s">
        <v>1744</v>
      </c>
    </row>
    <row r="1091" spans="9:9" x14ac:dyDescent="0.2">
      <c r="I1091" t="s">
        <v>1744</v>
      </c>
    </row>
    <row r="1092" spans="9:9" x14ac:dyDescent="0.2">
      <c r="I1092" t="s">
        <v>1744</v>
      </c>
    </row>
    <row r="1093" spans="9:9" x14ac:dyDescent="0.2">
      <c r="I1093" t="s">
        <v>1744</v>
      </c>
    </row>
    <row r="1094" spans="9:9" x14ac:dyDescent="0.2">
      <c r="I1094" t="s">
        <v>1744</v>
      </c>
    </row>
    <row r="1095" spans="9:9" x14ac:dyDescent="0.2">
      <c r="I1095" t="s">
        <v>1744</v>
      </c>
    </row>
    <row r="1096" spans="9:9" x14ac:dyDescent="0.2">
      <c r="I1096" t="s">
        <v>1744</v>
      </c>
    </row>
    <row r="1097" spans="9:9" x14ac:dyDescent="0.2">
      <c r="I1097" t="s">
        <v>1744</v>
      </c>
    </row>
    <row r="1098" spans="9:9" x14ac:dyDescent="0.2">
      <c r="I1098" t="s">
        <v>1744</v>
      </c>
    </row>
    <row r="1099" spans="9:9" x14ac:dyDescent="0.2">
      <c r="I1099" t="s">
        <v>1744</v>
      </c>
    </row>
    <row r="1100" spans="9:9" x14ac:dyDescent="0.2">
      <c r="I1100" t="s">
        <v>1744</v>
      </c>
    </row>
    <row r="1101" spans="9:9" x14ac:dyDescent="0.2">
      <c r="I1101" t="s">
        <v>1744</v>
      </c>
    </row>
    <row r="1102" spans="9:9" x14ac:dyDescent="0.2">
      <c r="I1102" t="s">
        <v>1744</v>
      </c>
    </row>
    <row r="1103" spans="9:9" x14ac:dyDescent="0.2">
      <c r="I1103" t="s">
        <v>1744</v>
      </c>
    </row>
    <row r="1104" spans="9:9" x14ac:dyDescent="0.2">
      <c r="I1104" t="s">
        <v>1744</v>
      </c>
    </row>
    <row r="1105" spans="9:9" x14ac:dyDescent="0.2">
      <c r="I1105" t="s">
        <v>1744</v>
      </c>
    </row>
    <row r="1106" spans="9:9" x14ac:dyDescent="0.2">
      <c r="I1106" t="s">
        <v>1744</v>
      </c>
    </row>
    <row r="1107" spans="9:9" x14ac:dyDescent="0.2">
      <c r="I1107" t="s">
        <v>1744</v>
      </c>
    </row>
    <row r="1108" spans="9:9" x14ac:dyDescent="0.2">
      <c r="I1108" t="s">
        <v>1744</v>
      </c>
    </row>
    <row r="1109" spans="9:9" x14ac:dyDescent="0.2">
      <c r="I1109" t="s">
        <v>1744</v>
      </c>
    </row>
    <row r="1110" spans="9:9" x14ac:dyDescent="0.2">
      <c r="I1110" t="s">
        <v>1744</v>
      </c>
    </row>
    <row r="1111" spans="9:9" x14ac:dyDescent="0.2">
      <c r="I1111" t="s">
        <v>1744</v>
      </c>
    </row>
    <row r="1112" spans="9:9" x14ac:dyDescent="0.2">
      <c r="I1112" t="s">
        <v>1744</v>
      </c>
    </row>
    <row r="1113" spans="9:9" x14ac:dyDescent="0.2">
      <c r="I1113" t="s">
        <v>1744</v>
      </c>
    </row>
    <row r="1114" spans="9:9" x14ac:dyDescent="0.2">
      <c r="I1114" t="s">
        <v>1744</v>
      </c>
    </row>
    <row r="1115" spans="9:9" x14ac:dyDescent="0.2">
      <c r="I1115" t="s">
        <v>1744</v>
      </c>
    </row>
    <row r="1116" spans="9:9" x14ac:dyDescent="0.2">
      <c r="I1116" t="s">
        <v>1744</v>
      </c>
    </row>
    <row r="1117" spans="9:9" x14ac:dyDescent="0.2">
      <c r="I1117" t="s">
        <v>1744</v>
      </c>
    </row>
    <row r="1118" spans="9:9" x14ac:dyDescent="0.2">
      <c r="I1118" t="s">
        <v>1744</v>
      </c>
    </row>
    <row r="1119" spans="9:9" x14ac:dyDescent="0.2">
      <c r="I1119" t="s">
        <v>1744</v>
      </c>
    </row>
    <row r="1120" spans="9:9" x14ac:dyDescent="0.2">
      <c r="I1120" t="s">
        <v>1744</v>
      </c>
    </row>
    <row r="1121" spans="9:9" x14ac:dyDescent="0.2">
      <c r="I1121" t="s">
        <v>1744</v>
      </c>
    </row>
    <row r="1122" spans="9:9" x14ac:dyDescent="0.2">
      <c r="I1122" t="s">
        <v>1744</v>
      </c>
    </row>
    <row r="1123" spans="9:9" x14ac:dyDescent="0.2">
      <c r="I1123" t="s">
        <v>1744</v>
      </c>
    </row>
    <row r="1124" spans="9:9" x14ac:dyDescent="0.2">
      <c r="I1124" t="s">
        <v>1744</v>
      </c>
    </row>
    <row r="1125" spans="9:9" x14ac:dyDescent="0.2">
      <c r="I1125" t="s">
        <v>1744</v>
      </c>
    </row>
    <row r="1126" spans="9:9" x14ac:dyDescent="0.2">
      <c r="I1126" t="s">
        <v>1744</v>
      </c>
    </row>
    <row r="1127" spans="9:9" x14ac:dyDescent="0.2">
      <c r="I1127" t="s">
        <v>1744</v>
      </c>
    </row>
    <row r="1128" spans="9:9" x14ac:dyDescent="0.2">
      <c r="I1128" t="s">
        <v>1744</v>
      </c>
    </row>
    <row r="1129" spans="9:9" x14ac:dyDescent="0.2">
      <c r="I1129" t="s">
        <v>1744</v>
      </c>
    </row>
    <row r="1130" spans="9:9" x14ac:dyDescent="0.2">
      <c r="I1130" t="s">
        <v>1744</v>
      </c>
    </row>
    <row r="1131" spans="9:9" x14ac:dyDescent="0.2">
      <c r="I1131" t="s">
        <v>1744</v>
      </c>
    </row>
    <row r="1132" spans="9:9" x14ac:dyDescent="0.2">
      <c r="I1132" t="s">
        <v>1744</v>
      </c>
    </row>
    <row r="1133" spans="9:9" x14ac:dyDescent="0.2">
      <c r="I1133" t="s">
        <v>1744</v>
      </c>
    </row>
    <row r="1134" spans="9:9" x14ac:dyDescent="0.2">
      <c r="I1134" t="s">
        <v>1744</v>
      </c>
    </row>
    <row r="1135" spans="9:9" x14ac:dyDescent="0.2">
      <c r="I1135" t="s">
        <v>1744</v>
      </c>
    </row>
    <row r="1136" spans="9:9" x14ac:dyDescent="0.2">
      <c r="I1136" t="s">
        <v>1744</v>
      </c>
    </row>
    <row r="1137" spans="9:9" x14ac:dyDescent="0.2">
      <c r="I1137" t="s">
        <v>1744</v>
      </c>
    </row>
    <row r="1138" spans="9:9" x14ac:dyDescent="0.2">
      <c r="I1138" t="s">
        <v>1744</v>
      </c>
    </row>
    <row r="1139" spans="9:9" x14ac:dyDescent="0.2">
      <c r="I1139" t="s">
        <v>1744</v>
      </c>
    </row>
    <row r="1140" spans="9:9" x14ac:dyDescent="0.2">
      <c r="I1140" t="s">
        <v>1744</v>
      </c>
    </row>
    <row r="1141" spans="9:9" x14ac:dyDescent="0.2">
      <c r="I1141" t="s">
        <v>1744</v>
      </c>
    </row>
    <row r="1142" spans="9:9" x14ac:dyDescent="0.2">
      <c r="I1142" t="s">
        <v>1744</v>
      </c>
    </row>
    <row r="1143" spans="9:9" x14ac:dyDescent="0.2">
      <c r="I1143" t="s">
        <v>1744</v>
      </c>
    </row>
    <row r="1144" spans="9:9" x14ac:dyDescent="0.2">
      <c r="I1144" t="s">
        <v>1744</v>
      </c>
    </row>
    <row r="1145" spans="9:9" x14ac:dyDescent="0.2">
      <c r="I1145" t="s">
        <v>1744</v>
      </c>
    </row>
    <row r="1146" spans="9:9" x14ac:dyDescent="0.2">
      <c r="I1146" t="s">
        <v>1744</v>
      </c>
    </row>
    <row r="1147" spans="9:9" x14ac:dyDescent="0.2">
      <c r="I1147" t="s">
        <v>1744</v>
      </c>
    </row>
    <row r="1148" spans="9:9" x14ac:dyDescent="0.2">
      <c r="I1148" t="s">
        <v>1744</v>
      </c>
    </row>
    <row r="1149" spans="9:9" x14ac:dyDescent="0.2">
      <c r="I1149" t="s">
        <v>1744</v>
      </c>
    </row>
    <row r="1150" spans="9:9" x14ac:dyDescent="0.2">
      <c r="I1150" t="s">
        <v>1744</v>
      </c>
    </row>
    <row r="1151" spans="9:9" x14ac:dyDescent="0.2">
      <c r="I1151" t="s">
        <v>1744</v>
      </c>
    </row>
    <row r="1152" spans="9:9" x14ac:dyDescent="0.2">
      <c r="I1152" t="s">
        <v>1744</v>
      </c>
    </row>
    <row r="1153" spans="9:9" x14ac:dyDescent="0.2">
      <c r="I1153" t="s">
        <v>1744</v>
      </c>
    </row>
    <row r="1154" spans="9:9" x14ac:dyDescent="0.2">
      <c r="I1154" t="s">
        <v>1744</v>
      </c>
    </row>
    <row r="1155" spans="9:9" x14ac:dyDescent="0.2">
      <c r="I1155" t="s">
        <v>1744</v>
      </c>
    </row>
    <row r="1156" spans="9:9" x14ac:dyDescent="0.2">
      <c r="I1156" t="s">
        <v>1744</v>
      </c>
    </row>
    <row r="1157" spans="9:9" x14ac:dyDescent="0.2">
      <c r="I1157" t="s">
        <v>1744</v>
      </c>
    </row>
    <row r="1158" spans="9:9" x14ac:dyDescent="0.2">
      <c r="I1158" t="s">
        <v>1744</v>
      </c>
    </row>
    <row r="1159" spans="9:9" x14ac:dyDescent="0.2">
      <c r="I1159" t="s">
        <v>1744</v>
      </c>
    </row>
    <row r="1160" spans="9:9" x14ac:dyDescent="0.2">
      <c r="I1160" t="s">
        <v>1744</v>
      </c>
    </row>
    <row r="1161" spans="9:9" x14ac:dyDescent="0.2">
      <c r="I1161" t="s">
        <v>1744</v>
      </c>
    </row>
    <row r="1162" spans="9:9" x14ac:dyDescent="0.2">
      <c r="I1162" t="s">
        <v>1744</v>
      </c>
    </row>
    <row r="1163" spans="9:9" x14ac:dyDescent="0.2">
      <c r="I1163" t="s">
        <v>1744</v>
      </c>
    </row>
    <row r="1164" spans="9:9" x14ac:dyDescent="0.2">
      <c r="I1164" t="s">
        <v>1744</v>
      </c>
    </row>
    <row r="1165" spans="9:9" x14ac:dyDescent="0.2">
      <c r="I1165" t="s">
        <v>1744</v>
      </c>
    </row>
    <row r="1166" spans="9:9" x14ac:dyDescent="0.2">
      <c r="I1166" t="s">
        <v>1744</v>
      </c>
    </row>
    <row r="1167" spans="9:9" x14ac:dyDescent="0.2">
      <c r="I1167" t="s">
        <v>1744</v>
      </c>
    </row>
    <row r="1168" spans="9:9" x14ac:dyDescent="0.2">
      <c r="I1168" t="s">
        <v>1744</v>
      </c>
    </row>
    <row r="1169" spans="9:9" x14ac:dyDescent="0.2">
      <c r="I1169" t="s">
        <v>1744</v>
      </c>
    </row>
    <row r="1170" spans="9:9" x14ac:dyDescent="0.2">
      <c r="I1170" t="s">
        <v>1744</v>
      </c>
    </row>
    <row r="1171" spans="9:9" x14ac:dyDescent="0.2">
      <c r="I1171" t="s">
        <v>1744</v>
      </c>
    </row>
    <row r="1172" spans="9:9" x14ac:dyDescent="0.2">
      <c r="I1172" t="s">
        <v>1744</v>
      </c>
    </row>
    <row r="1173" spans="9:9" x14ac:dyDescent="0.2">
      <c r="I1173" t="s">
        <v>1744</v>
      </c>
    </row>
    <row r="1174" spans="9:9" x14ac:dyDescent="0.2">
      <c r="I1174" t="s">
        <v>1744</v>
      </c>
    </row>
    <row r="1175" spans="9:9" x14ac:dyDescent="0.2">
      <c r="I1175" t="s">
        <v>1744</v>
      </c>
    </row>
    <row r="1176" spans="9:9" x14ac:dyDescent="0.2">
      <c r="I1176" t="s">
        <v>1744</v>
      </c>
    </row>
    <row r="1177" spans="9:9" x14ac:dyDescent="0.2">
      <c r="I1177" t="s">
        <v>1744</v>
      </c>
    </row>
    <row r="1178" spans="9:9" x14ac:dyDescent="0.2">
      <c r="I1178" t="s">
        <v>1744</v>
      </c>
    </row>
    <row r="1179" spans="9:9" x14ac:dyDescent="0.2">
      <c r="I1179" t="s">
        <v>1744</v>
      </c>
    </row>
    <row r="1180" spans="9:9" x14ac:dyDescent="0.2">
      <c r="I1180" t="s">
        <v>1744</v>
      </c>
    </row>
    <row r="1181" spans="9:9" x14ac:dyDescent="0.2">
      <c r="I1181" t="s">
        <v>1744</v>
      </c>
    </row>
    <row r="1182" spans="9:9" x14ac:dyDescent="0.2">
      <c r="I1182" t="s">
        <v>1744</v>
      </c>
    </row>
    <row r="1183" spans="9:9" x14ac:dyDescent="0.2">
      <c r="I1183" t="s">
        <v>1744</v>
      </c>
    </row>
    <row r="1184" spans="9:9" x14ac:dyDescent="0.2">
      <c r="I1184" t="s">
        <v>1744</v>
      </c>
    </row>
    <row r="1185" spans="9:9" x14ac:dyDescent="0.2">
      <c r="I1185" t="s">
        <v>1744</v>
      </c>
    </row>
    <row r="1186" spans="9:9" x14ac:dyDescent="0.2">
      <c r="I1186" t="s">
        <v>1744</v>
      </c>
    </row>
    <row r="1187" spans="9:9" x14ac:dyDescent="0.2">
      <c r="I1187" t="s">
        <v>1744</v>
      </c>
    </row>
    <row r="1188" spans="9:9" x14ac:dyDescent="0.2">
      <c r="I1188" t="s">
        <v>1744</v>
      </c>
    </row>
    <row r="1189" spans="9:9" x14ac:dyDescent="0.2">
      <c r="I1189" t="s">
        <v>1744</v>
      </c>
    </row>
    <row r="1190" spans="9:9" x14ac:dyDescent="0.2">
      <c r="I1190" t="s">
        <v>1744</v>
      </c>
    </row>
    <row r="1191" spans="9:9" x14ac:dyDescent="0.2">
      <c r="I1191" t="s">
        <v>1744</v>
      </c>
    </row>
    <row r="1192" spans="9:9" x14ac:dyDescent="0.2">
      <c r="I1192" t="s">
        <v>1744</v>
      </c>
    </row>
    <row r="1193" spans="9:9" x14ac:dyDescent="0.2">
      <c r="I1193" t="s">
        <v>1744</v>
      </c>
    </row>
    <row r="1194" spans="9:9" x14ac:dyDescent="0.2">
      <c r="I1194" t="s">
        <v>1744</v>
      </c>
    </row>
    <row r="1195" spans="9:9" x14ac:dyDescent="0.2">
      <c r="I1195" t="s">
        <v>1744</v>
      </c>
    </row>
    <row r="1196" spans="9:9" x14ac:dyDescent="0.2">
      <c r="I1196" t="s">
        <v>1744</v>
      </c>
    </row>
    <row r="1197" spans="9:9" x14ac:dyDescent="0.2">
      <c r="I1197" t="s">
        <v>1744</v>
      </c>
    </row>
    <row r="1198" spans="9:9" x14ac:dyDescent="0.2">
      <c r="I1198" t="s">
        <v>1744</v>
      </c>
    </row>
    <row r="1199" spans="9:9" x14ac:dyDescent="0.2">
      <c r="I1199" t="s">
        <v>1744</v>
      </c>
    </row>
    <row r="1200" spans="9:9" x14ac:dyDescent="0.2">
      <c r="I1200" t="s">
        <v>1744</v>
      </c>
    </row>
    <row r="1201" spans="9:9" x14ac:dyDescent="0.2">
      <c r="I1201" t="s">
        <v>1744</v>
      </c>
    </row>
    <row r="1202" spans="9:9" x14ac:dyDescent="0.2">
      <c r="I1202" t="s">
        <v>1744</v>
      </c>
    </row>
    <row r="1203" spans="9:9" x14ac:dyDescent="0.2">
      <c r="I1203" t="s">
        <v>1744</v>
      </c>
    </row>
    <row r="1204" spans="9:9" x14ac:dyDescent="0.2">
      <c r="I1204" t="s">
        <v>1744</v>
      </c>
    </row>
    <row r="1205" spans="9:9" x14ac:dyDescent="0.2">
      <c r="I1205" t="s">
        <v>1744</v>
      </c>
    </row>
    <row r="1206" spans="9:9" x14ac:dyDescent="0.2">
      <c r="I1206" t="s">
        <v>1744</v>
      </c>
    </row>
    <row r="1207" spans="9:9" x14ac:dyDescent="0.2">
      <c r="I1207" t="s">
        <v>1744</v>
      </c>
    </row>
    <row r="1208" spans="9:9" x14ac:dyDescent="0.2">
      <c r="I1208" t="s">
        <v>1744</v>
      </c>
    </row>
    <row r="1209" spans="9:9" x14ac:dyDescent="0.2">
      <c r="I1209" t="s">
        <v>1744</v>
      </c>
    </row>
    <row r="1210" spans="9:9" x14ac:dyDescent="0.2">
      <c r="I1210" t="s">
        <v>1744</v>
      </c>
    </row>
    <row r="1211" spans="9:9" x14ac:dyDescent="0.2">
      <c r="I1211" t="s">
        <v>1744</v>
      </c>
    </row>
    <row r="1212" spans="9:9" x14ac:dyDescent="0.2">
      <c r="I1212" t="s">
        <v>1744</v>
      </c>
    </row>
    <row r="1213" spans="9:9" x14ac:dyDescent="0.2">
      <c r="I1213" t="s">
        <v>1744</v>
      </c>
    </row>
    <row r="1214" spans="9:9" x14ac:dyDescent="0.2">
      <c r="I1214" t="s">
        <v>1744</v>
      </c>
    </row>
    <row r="1215" spans="9:9" x14ac:dyDescent="0.2">
      <c r="I1215" t="s">
        <v>1744</v>
      </c>
    </row>
    <row r="1216" spans="9:9" x14ac:dyDescent="0.2">
      <c r="I1216" t="s">
        <v>1744</v>
      </c>
    </row>
    <row r="1217" spans="9:9" x14ac:dyDescent="0.2">
      <c r="I1217" t="s">
        <v>1744</v>
      </c>
    </row>
    <row r="1218" spans="9:9" x14ac:dyDescent="0.2">
      <c r="I1218" t="s">
        <v>1744</v>
      </c>
    </row>
    <row r="1219" spans="9:9" x14ac:dyDescent="0.2">
      <c r="I1219" t="s">
        <v>1744</v>
      </c>
    </row>
    <row r="1220" spans="9:9" x14ac:dyDescent="0.2">
      <c r="I1220" t="s">
        <v>1744</v>
      </c>
    </row>
    <row r="1221" spans="9:9" x14ac:dyDescent="0.2">
      <c r="I1221" t="s">
        <v>1744</v>
      </c>
    </row>
    <row r="1222" spans="9:9" x14ac:dyDescent="0.2">
      <c r="I1222" t="s">
        <v>1744</v>
      </c>
    </row>
    <row r="1223" spans="9:9" x14ac:dyDescent="0.2">
      <c r="I1223" t="s">
        <v>1744</v>
      </c>
    </row>
    <row r="1224" spans="9:9" x14ac:dyDescent="0.2">
      <c r="I1224" t="s">
        <v>1744</v>
      </c>
    </row>
    <row r="1225" spans="9:9" x14ac:dyDescent="0.2">
      <c r="I1225" t="s">
        <v>1744</v>
      </c>
    </row>
    <row r="1226" spans="9:9" x14ac:dyDescent="0.2">
      <c r="I1226" t="s">
        <v>1744</v>
      </c>
    </row>
    <row r="1227" spans="9:9" x14ac:dyDescent="0.2">
      <c r="I1227" t="s">
        <v>1744</v>
      </c>
    </row>
    <row r="1228" spans="9:9" x14ac:dyDescent="0.2">
      <c r="I1228" t="s">
        <v>1744</v>
      </c>
    </row>
    <row r="1229" spans="9:9" x14ac:dyDescent="0.2">
      <c r="I1229" t="s">
        <v>1744</v>
      </c>
    </row>
    <row r="1230" spans="9:9" x14ac:dyDescent="0.2">
      <c r="I1230" t="s">
        <v>1744</v>
      </c>
    </row>
    <row r="1231" spans="9:9" x14ac:dyDescent="0.2">
      <c r="I1231" t="s">
        <v>1744</v>
      </c>
    </row>
    <row r="1232" spans="9:9" x14ac:dyDescent="0.2">
      <c r="I1232" t="s">
        <v>1744</v>
      </c>
    </row>
    <row r="1233" spans="9:9" x14ac:dyDescent="0.2">
      <c r="I1233" t="s">
        <v>1744</v>
      </c>
    </row>
    <row r="1234" spans="9:9" x14ac:dyDescent="0.2">
      <c r="I1234" t="s">
        <v>1744</v>
      </c>
    </row>
    <row r="1235" spans="9:9" x14ac:dyDescent="0.2">
      <c r="I1235" t="s">
        <v>1744</v>
      </c>
    </row>
    <row r="1236" spans="9:9" x14ac:dyDescent="0.2">
      <c r="I1236" t="s">
        <v>1744</v>
      </c>
    </row>
    <row r="1237" spans="9:9" x14ac:dyDescent="0.2">
      <c r="I1237" t="s">
        <v>1744</v>
      </c>
    </row>
    <row r="1238" spans="9:9" x14ac:dyDescent="0.2">
      <c r="I1238" t="s">
        <v>1744</v>
      </c>
    </row>
    <row r="1239" spans="9:9" x14ac:dyDescent="0.2">
      <c r="I1239" t="s">
        <v>1744</v>
      </c>
    </row>
    <row r="1240" spans="9:9" x14ac:dyDescent="0.2">
      <c r="I1240" t="s">
        <v>1744</v>
      </c>
    </row>
    <row r="1241" spans="9:9" x14ac:dyDescent="0.2">
      <c r="I1241" t="s">
        <v>1744</v>
      </c>
    </row>
    <row r="1242" spans="9:9" x14ac:dyDescent="0.2">
      <c r="I1242" t="s">
        <v>1744</v>
      </c>
    </row>
    <row r="1243" spans="9:9" x14ac:dyDescent="0.2">
      <c r="I1243" t="s">
        <v>1744</v>
      </c>
    </row>
    <row r="1244" spans="9:9" x14ac:dyDescent="0.2">
      <c r="I1244" t="s">
        <v>1744</v>
      </c>
    </row>
    <row r="1245" spans="9:9" x14ac:dyDescent="0.2">
      <c r="I1245" t="s">
        <v>1744</v>
      </c>
    </row>
    <row r="1246" spans="9:9" x14ac:dyDescent="0.2">
      <c r="I1246" t="s">
        <v>1744</v>
      </c>
    </row>
    <row r="1247" spans="9:9" x14ac:dyDescent="0.2">
      <c r="I1247" t="s">
        <v>1744</v>
      </c>
    </row>
    <row r="1248" spans="9:9" x14ac:dyDescent="0.2">
      <c r="I1248" t="s">
        <v>1744</v>
      </c>
    </row>
    <row r="1249" spans="9:9" x14ac:dyDescent="0.2">
      <c r="I1249" t="s">
        <v>1744</v>
      </c>
    </row>
    <row r="1250" spans="9:9" x14ac:dyDescent="0.2">
      <c r="I1250" t="s">
        <v>1744</v>
      </c>
    </row>
    <row r="1251" spans="9:9" x14ac:dyDescent="0.2">
      <c r="I1251" t="s">
        <v>1744</v>
      </c>
    </row>
    <row r="1252" spans="9:9" x14ac:dyDescent="0.2">
      <c r="I1252" t="s">
        <v>1744</v>
      </c>
    </row>
    <row r="1253" spans="9:9" x14ac:dyDescent="0.2">
      <c r="I1253" t="s">
        <v>1744</v>
      </c>
    </row>
    <row r="1254" spans="9:9" x14ac:dyDescent="0.2">
      <c r="I1254" t="s">
        <v>1744</v>
      </c>
    </row>
    <row r="1255" spans="9:9" x14ac:dyDescent="0.2">
      <c r="I1255" t="s">
        <v>1744</v>
      </c>
    </row>
    <row r="1256" spans="9:9" x14ac:dyDescent="0.2">
      <c r="I1256" t="s">
        <v>1744</v>
      </c>
    </row>
    <row r="1257" spans="9:9" x14ac:dyDescent="0.2">
      <c r="I1257" t="s">
        <v>1744</v>
      </c>
    </row>
    <row r="1258" spans="9:9" x14ac:dyDescent="0.2">
      <c r="I1258" t="s">
        <v>1744</v>
      </c>
    </row>
    <row r="1259" spans="9:9" x14ac:dyDescent="0.2">
      <c r="I1259" t="s">
        <v>1744</v>
      </c>
    </row>
    <row r="1260" spans="9:9" x14ac:dyDescent="0.2">
      <c r="I1260" t="s">
        <v>1744</v>
      </c>
    </row>
    <row r="1261" spans="9:9" x14ac:dyDescent="0.2">
      <c r="I1261" t="s">
        <v>1744</v>
      </c>
    </row>
    <row r="1262" spans="9:9" x14ac:dyDescent="0.2">
      <c r="I1262" t="s">
        <v>1744</v>
      </c>
    </row>
    <row r="1263" spans="9:9" x14ac:dyDescent="0.2">
      <c r="I1263" t="s">
        <v>1744</v>
      </c>
    </row>
    <row r="1264" spans="9:9" x14ac:dyDescent="0.2">
      <c r="I1264" t="s">
        <v>1744</v>
      </c>
    </row>
    <row r="1265" spans="9:9" x14ac:dyDescent="0.2">
      <c r="I1265" t="s">
        <v>1744</v>
      </c>
    </row>
    <row r="1266" spans="9:9" x14ac:dyDescent="0.2">
      <c r="I1266" t="s">
        <v>1744</v>
      </c>
    </row>
    <row r="1267" spans="9:9" x14ac:dyDescent="0.2">
      <c r="I1267" t="s">
        <v>1744</v>
      </c>
    </row>
    <row r="1268" spans="9:9" x14ac:dyDescent="0.2">
      <c r="I1268" t="s">
        <v>1744</v>
      </c>
    </row>
    <row r="1269" spans="9:9" x14ac:dyDescent="0.2">
      <c r="I1269" t="s">
        <v>1744</v>
      </c>
    </row>
    <row r="1270" spans="9:9" x14ac:dyDescent="0.2">
      <c r="I1270" t="s">
        <v>1744</v>
      </c>
    </row>
    <row r="1271" spans="9:9" x14ac:dyDescent="0.2">
      <c r="I1271" t="s">
        <v>1744</v>
      </c>
    </row>
    <row r="1272" spans="9:9" x14ac:dyDescent="0.2">
      <c r="I1272" t="s">
        <v>1744</v>
      </c>
    </row>
    <row r="1273" spans="9:9" x14ac:dyDescent="0.2">
      <c r="I1273" t="s">
        <v>1744</v>
      </c>
    </row>
    <row r="1274" spans="9:9" x14ac:dyDescent="0.2">
      <c r="I1274" t="s">
        <v>1744</v>
      </c>
    </row>
    <row r="1275" spans="9:9" x14ac:dyDescent="0.2">
      <c r="I1275" t="s">
        <v>1744</v>
      </c>
    </row>
    <row r="1276" spans="9:9" x14ac:dyDescent="0.2">
      <c r="I1276" t="s">
        <v>1744</v>
      </c>
    </row>
    <row r="1277" spans="9:9" x14ac:dyDescent="0.2">
      <c r="I1277" t="s">
        <v>1744</v>
      </c>
    </row>
    <row r="1278" spans="9:9" x14ac:dyDescent="0.2">
      <c r="I1278" t="s">
        <v>1744</v>
      </c>
    </row>
    <row r="1279" spans="9:9" x14ac:dyDescent="0.2">
      <c r="I1279" t="s">
        <v>1744</v>
      </c>
    </row>
    <row r="1280" spans="9:9" x14ac:dyDescent="0.2">
      <c r="I1280" t="s">
        <v>1744</v>
      </c>
    </row>
    <row r="1281" spans="9:9" x14ac:dyDescent="0.2">
      <c r="I1281" t="s">
        <v>1744</v>
      </c>
    </row>
    <row r="1282" spans="9:9" x14ac:dyDescent="0.2">
      <c r="I1282" t="s">
        <v>1744</v>
      </c>
    </row>
    <row r="1283" spans="9:9" x14ac:dyDescent="0.2">
      <c r="I1283" t="s">
        <v>1744</v>
      </c>
    </row>
    <row r="1284" spans="9:9" x14ac:dyDescent="0.2">
      <c r="I1284" t="s">
        <v>1744</v>
      </c>
    </row>
    <row r="1285" spans="9:9" x14ac:dyDescent="0.2">
      <c r="I1285" t="s">
        <v>1744</v>
      </c>
    </row>
    <row r="1286" spans="9:9" x14ac:dyDescent="0.2">
      <c r="I1286" t="s">
        <v>1744</v>
      </c>
    </row>
    <row r="1287" spans="9:9" x14ac:dyDescent="0.2">
      <c r="I1287" t="s">
        <v>1744</v>
      </c>
    </row>
    <row r="1288" spans="9:9" x14ac:dyDescent="0.2">
      <c r="I1288" t="s">
        <v>1744</v>
      </c>
    </row>
    <row r="1289" spans="9:9" x14ac:dyDescent="0.2">
      <c r="I1289" t="s">
        <v>1744</v>
      </c>
    </row>
    <row r="1290" spans="9:9" x14ac:dyDescent="0.2">
      <c r="I1290" t="s">
        <v>1744</v>
      </c>
    </row>
    <row r="1291" spans="9:9" x14ac:dyDescent="0.2">
      <c r="I1291" t="s">
        <v>1744</v>
      </c>
    </row>
    <row r="1292" spans="9:9" x14ac:dyDescent="0.2">
      <c r="I1292" t="s">
        <v>1744</v>
      </c>
    </row>
    <row r="1293" spans="9:9" x14ac:dyDescent="0.2">
      <c r="I1293" t="s">
        <v>1744</v>
      </c>
    </row>
    <row r="1294" spans="9:9" x14ac:dyDescent="0.2">
      <c r="I1294" t="s">
        <v>1744</v>
      </c>
    </row>
    <row r="1295" spans="9:9" x14ac:dyDescent="0.2">
      <c r="I1295" t="s">
        <v>1744</v>
      </c>
    </row>
    <row r="1296" spans="9:9" x14ac:dyDescent="0.2">
      <c r="I1296" t="s">
        <v>1744</v>
      </c>
    </row>
    <row r="1297" spans="9:9" x14ac:dyDescent="0.2">
      <c r="I1297" t="s">
        <v>1744</v>
      </c>
    </row>
    <row r="1298" spans="9:9" x14ac:dyDescent="0.2">
      <c r="I1298" t="s">
        <v>1744</v>
      </c>
    </row>
    <row r="1299" spans="9:9" x14ac:dyDescent="0.2">
      <c r="I1299" t="s">
        <v>1744</v>
      </c>
    </row>
    <row r="1300" spans="9:9" x14ac:dyDescent="0.2">
      <c r="I1300" t="s">
        <v>1744</v>
      </c>
    </row>
    <row r="1301" spans="9:9" x14ac:dyDescent="0.2">
      <c r="I1301" t="s">
        <v>1744</v>
      </c>
    </row>
    <row r="1302" spans="9:9" x14ac:dyDescent="0.2">
      <c r="I1302" t="s">
        <v>1744</v>
      </c>
    </row>
    <row r="1303" spans="9:9" x14ac:dyDescent="0.2">
      <c r="I1303" t="s">
        <v>1744</v>
      </c>
    </row>
    <row r="1304" spans="9:9" x14ac:dyDescent="0.2">
      <c r="I1304" t="s">
        <v>1744</v>
      </c>
    </row>
    <row r="1305" spans="9:9" x14ac:dyDescent="0.2">
      <c r="I1305" t="s">
        <v>1744</v>
      </c>
    </row>
    <row r="1306" spans="9:9" x14ac:dyDescent="0.2">
      <c r="I1306" t="s">
        <v>1744</v>
      </c>
    </row>
    <row r="1307" spans="9:9" x14ac:dyDescent="0.2">
      <c r="I1307" t="s">
        <v>1744</v>
      </c>
    </row>
    <row r="1308" spans="9:9" x14ac:dyDescent="0.2">
      <c r="I1308" t="s">
        <v>1744</v>
      </c>
    </row>
    <row r="1309" spans="9:9" x14ac:dyDescent="0.2">
      <c r="I1309" t="s">
        <v>1744</v>
      </c>
    </row>
    <row r="1310" spans="9:9" x14ac:dyDescent="0.2">
      <c r="I1310" t="s">
        <v>1744</v>
      </c>
    </row>
    <row r="1311" spans="9:9" x14ac:dyDescent="0.2">
      <c r="I1311" t="s">
        <v>1744</v>
      </c>
    </row>
    <row r="1312" spans="9:9" x14ac:dyDescent="0.2">
      <c r="I1312" t="s">
        <v>1744</v>
      </c>
    </row>
    <row r="1313" spans="9:9" x14ac:dyDescent="0.2">
      <c r="I1313" t="s">
        <v>1744</v>
      </c>
    </row>
    <row r="1314" spans="9:9" x14ac:dyDescent="0.2">
      <c r="I1314" t="s">
        <v>1744</v>
      </c>
    </row>
    <row r="1315" spans="9:9" x14ac:dyDescent="0.2">
      <c r="I1315" t="s">
        <v>1744</v>
      </c>
    </row>
    <row r="1316" spans="9:9" x14ac:dyDescent="0.2">
      <c r="I1316" t="s">
        <v>1744</v>
      </c>
    </row>
    <row r="1317" spans="9:9" x14ac:dyDescent="0.2">
      <c r="I1317" t="s">
        <v>1744</v>
      </c>
    </row>
    <row r="1318" spans="9:9" x14ac:dyDescent="0.2">
      <c r="I1318" t="s">
        <v>1744</v>
      </c>
    </row>
    <row r="1319" spans="9:9" x14ac:dyDescent="0.2">
      <c r="I1319" t="s">
        <v>1744</v>
      </c>
    </row>
    <row r="1320" spans="9:9" x14ac:dyDescent="0.2">
      <c r="I1320" t="s">
        <v>1744</v>
      </c>
    </row>
    <row r="1321" spans="9:9" x14ac:dyDescent="0.2">
      <c r="I1321" t="s">
        <v>1744</v>
      </c>
    </row>
    <row r="1322" spans="9:9" x14ac:dyDescent="0.2">
      <c r="I1322" t="s">
        <v>1744</v>
      </c>
    </row>
    <row r="1323" spans="9:9" x14ac:dyDescent="0.2">
      <c r="I1323" t="s">
        <v>1744</v>
      </c>
    </row>
    <row r="1324" spans="9:9" x14ac:dyDescent="0.2">
      <c r="I1324" t="s">
        <v>1744</v>
      </c>
    </row>
    <row r="1325" spans="9:9" x14ac:dyDescent="0.2">
      <c r="I1325" t="s">
        <v>1744</v>
      </c>
    </row>
    <row r="1326" spans="9:9" x14ac:dyDescent="0.2">
      <c r="I1326" t="s">
        <v>1744</v>
      </c>
    </row>
    <row r="1327" spans="9:9" x14ac:dyDescent="0.2">
      <c r="I1327" t="s">
        <v>1744</v>
      </c>
    </row>
    <row r="1328" spans="9:9" x14ac:dyDescent="0.2">
      <c r="I1328" t="s">
        <v>1744</v>
      </c>
    </row>
    <row r="1329" spans="9:9" x14ac:dyDescent="0.2">
      <c r="I1329" t="s">
        <v>1744</v>
      </c>
    </row>
    <row r="1330" spans="9:9" x14ac:dyDescent="0.2">
      <c r="I1330" t="s">
        <v>1744</v>
      </c>
    </row>
    <row r="1331" spans="9:9" x14ac:dyDescent="0.2">
      <c r="I1331" t="s">
        <v>1744</v>
      </c>
    </row>
    <row r="1332" spans="9:9" x14ac:dyDescent="0.2">
      <c r="I1332" t="s">
        <v>1744</v>
      </c>
    </row>
    <row r="1333" spans="9:9" x14ac:dyDescent="0.2">
      <c r="I1333" t="s">
        <v>1744</v>
      </c>
    </row>
    <row r="1334" spans="9:9" x14ac:dyDescent="0.2">
      <c r="I1334" t="s">
        <v>1744</v>
      </c>
    </row>
    <row r="1335" spans="9:9" x14ac:dyDescent="0.2">
      <c r="I1335" t="s">
        <v>1744</v>
      </c>
    </row>
    <row r="1336" spans="9:9" x14ac:dyDescent="0.2">
      <c r="I1336" t="s">
        <v>1744</v>
      </c>
    </row>
    <row r="1337" spans="9:9" x14ac:dyDescent="0.2">
      <c r="I1337" t="s">
        <v>1744</v>
      </c>
    </row>
    <row r="1338" spans="9:9" x14ac:dyDescent="0.2">
      <c r="I1338" t="s">
        <v>1744</v>
      </c>
    </row>
    <row r="1339" spans="9:9" x14ac:dyDescent="0.2">
      <c r="I1339" t="s">
        <v>1744</v>
      </c>
    </row>
    <row r="1340" spans="9:9" x14ac:dyDescent="0.2">
      <c r="I1340" t="s">
        <v>1744</v>
      </c>
    </row>
    <row r="1341" spans="9:9" x14ac:dyDescent="0.2">
      <c r="I1341" t="s">
        <v>1744</v>
      </c>
    </row>
    <row r="1342" spans="9:9" x14ac:dyDescent="0.2">
      <c r="I1342" t="s">
        <v>1744</v>
      </c>
    </row>
    <row r="1343" spans="9:9" x14ac:dyDescent="0.2">
      <c r="I1343" t="s">
        <v>1744</v>
      </c>
    </row>
    <row r="1344" spans="9:9" x14ac:dyDescent="0.2">
      <c r="I1344" t="s">
        <v>1744</v>
      </c>
    </row>
    <row r="1345" spans="9:9" x14ac:dyDescent="0.2">
      <c r="I1345" t="s">
        <v>1744</v>
      </c>
    </row>
    <row r="1346" spans="9:9" x14ac:dyDescent="0.2">
      <c r="I1346" t="s">
        <v>1744</v>
      </c>
    </row>
    <row r="1347" spans="9:9" x14ac:dyDescent="0.2">
      <c r="I1347" t="s">
        <v>1744</v>
      </c>
    </row>
    <row r="1348" spans="9:9" x14ac:dyDescent="0.2">
      <c r="I1348" t="s">
        <v>1744</v>
      </c>
    </row>
    <row r="1349" spans="9:9" x14ac:dyDescent="0.2">
      <c r="I1349" t="s">
        <v>1744</v>
      </c>
    </row>
    <row r="1350" spans="9:9" x14ac:dyDescent="0.2">
      <c r="I1350" t="s">
        <v>1744</v>
      </c>
    </row>
    <row r="1351" spans="9:9" x14ac:dyDescent="0.2">
      <c r="I1351" t="s">
        <v>1744</v>
      </c>
    </row>
    <row r="1352" spans="9:9" x14ac:dyDescent="0.2">
      <c r="I1352" t="s">
        <v>1744</v>
      </c>
    </row>
    <row r="1353" spans="9:9" x14ac:dyDescent="0.2">
      <c r="I1353" t="s">
        <v>1744</v>
      </c>
    </row>
    <row r="1354" spans="9:9" x14ac:dyDescent="0.2">
      <c r="I1354" t="s">
        <v>1744</v>
      </c>
    </row>
    <row r="1355" spans="9:9" x14ac:dyDescent="0.2">
      <c r="I1355" t="s">
        <v>1744</v>
      </c>
    </row>
    <row r="1356" spans="9:9" x14ac:dyDescent="0.2">
      <c r="I1356" t="s">
        <v>1744</v>
      </c>
    </row>
    <row r="1357" spans="9:9" x14ac:dyDescent="0.2">
      <c r="I1357" t="s">
        <v>1744</v>
      </c>
    </row>
    <row r="1358" spans="9:9" x14ac:dyDescent="0.2">
      <c r="I1358" t="s">
        <v>1744</v>
      </c>
    </row>
    <row r="1359" spans="9:9" x14ac:dyDescent="0.2">
      <c r="I1359" t="s">
        <v>1744</v>
      </c>
    </row>
    <row r="1360" spans="9:9" x14ac:dyDescent="0.2">
      <c r="I1360" t="s">
        <v>1744</v>
      </c>
    </row>
    <row r="1361" spans="9:9" x14ac:dyDescent="0.2">
      <c r="I1361" t="s">
        <v>1744</v>
      </c>
    </row>
    <row r="1362" spans="9:9" x14ac:dyDescent="0.2">
      <c r="I1362" t="s">
        <v>1744</v>
      </c>
    </row>
    <row r="1363" spans="9:9" x14ac:dyDescent="0.2">
      <c r="I1363" t="s">
        <v>1744</v>
      </c>
    </row>
    <row r="1364" spans="9:9" x14ac:dyDescent="0.2">
      <c r="I1364" t="s">
        <v>1744</v>
      </c>
    </row>
    <row r="1365" spans="9:9" x14ac:dyDescent="0.2">
      <c r="I1365" t="s">
        <v>1744</v>
      </c>
    </row>
    <row r="1366" spans="9:9" x14ac:dyDescent="0.2">
      <c r="I1366" t="s">
        <v>1744</v>
      </c>
    </row>
    <row r="1367" spans="9:9" x14ac:dyDescent="0.2">
      <c r="I1367" t="s">
        <v>1744</v>
      </c>
    </row>
    <row r="1368" spans="9:9" x14ac:dyDescent="0.2">
      <c r="I1368" t="s">
        <v>1744</v>
      </c>
    </row>
    <row r="1369" spans="9:9" x14ac:dyDescent="0.2">
      <c r="I1369" t="s">
        <v>1744</v>
      </c>
    </row>
    <row r="1370" spans="9:9" x14ac:dyDescent="0.2">
      <c r="I1370" t="s">
        <v>1744</v>
      </c>
    </row>
    <row r="1371" spans="9:9" x14ac:dyDescent="0.2">
      <c r="I1371" t="s">
        <v>1744</v>
      </c>
    </row>
    <row r="1372" spans="9:9" x14ac:dyDescent="0.2">
      <c r="I1372" t="s">
        <v>1744</v>
      </c>
    </row>
    <row r="1373" spans="9:9" x14ac:dyDescent="0.2">
      <c r="I1373" t="s">
        <v>1744</v>
      </c>
    </row>
    <row r="1374" spans="9:9" x14ac:dyDescent="0.2">
      <c r="I1374" t="s">
        <v>1744</v>
      </c>
    </row>
    <row r="1375" spans="9:9" x14ac:dyDescent="0.2">
      <c r="I1375" t="s">
        <v>1744</v>
      </c>
    </row>
    <row r="1376" spans="9:9" x14ac:dyDescent="0.2">
      <c r="I1376" t="s">
        <v>1744</v>
      </c>
    </row>
    <row r="1377" spans="9:9" x14ac:dyDescent="0.2">
      <c r="I1377" t="s">
        <v>1744</v>
      </c>
    </row>
    <row r="1378" spans="9:9" x14ac:dyDescent="0.2">
      <c r="I1378" t="s">
        <v>1744</v>
      </c>
    </row>
    <row r="1379" spans="9:9" x14ac:dyDescent="0.2">
      <c r="I1379" t="s">
        <v>1744</v>
      </c>
    </row>
    <row r="1380" spans="9:9" x14ac:dyDescent="0.2">
      <c r="I1380" t="s">
        <v>1744</v>
      </c>
    </row>
    <row r="1381" spans="9:9" x14ac:dyDescent="0.2">
      <c r="I1381" t="s">
        <v>1744</v>
      </c>
    </row>
    <row r="1382" spans="9:9" x14ac:dyDescent="0.2">
      <c r="I1382" t="s">
        <v>1744</v>
      </c>
    </row>
    <row r="1383" spans="9:9" x14ac:dyDescent="0.2">
      <c r="I1383" t="s">
        <v>1744</v>
      </c>
    </row>
    <row r="1384" spans="9:9" x14ac:dyDescent="0.2">
      <c r="I1384" t="s">
        <v>1744</v>
      </c>
    </row>
    <row r="1385" spans="9:9" x14ac:dyDescent="0.2">
      <c r="I1385" t="s">
        <v>1744</v>
      </c>
    </row>
    <row r="1386" spans="9:9" x14ac:dyDescent="0.2">
      <c r="I1386" t="s">
        <v>1744</v>
      </c>
    </row>
    <row r="1387" spans="9:9" x14ac:dyDescent="0.2">
      <c r="I1387" t="s">
        <v>1744</v>
      </c>
    </row>
    <row r="1388" spans="9:9" x14ac:dyDescent="0.2">
      <c r="I1388" t="s">
        <v>1744</v>
      </c>
    </row>
    <row r="1389" spans="9:9" x14ac:dyDescent="0.2">
      <c r="I1389" t="s">
        <v>1744</v>
      </c>
    </row>
    <row r="1390" spans="9:9" x14ac:dyDescent="0.2">
      <c r="I1390" t="s">
        <v>1744</v>
      </c>
    </row>
    <row r="1391" spans="9:9" x14ac:dyDescent="0.2">
      <c r="I1391" t="s">
        <v>1744</v>
      </c>
    </row>
    <row r="1392" spans="9:9" x14ac:dyDescent="0.2">
      <c r="I1392" t="s">
        <v>1744</v>
      </c>
    </row>
    <row r="1393" spans="9:9" x14ac:dyDescent="0.2">
      <c r="I1393" t="s">
        <v>1744</v>
      </c>
    </row>
    <row r="1394" spans="9:9" x14ac:dyDescent="0.2">
      <c r="I1394" t="s">
        <v>1744</v>
      </c>
    </row>
    <row r="1395" spans="9:9" x14ac:dyDescent="0.2">
      <c r="I1395" t="s">
        <v>1744</v>
      </c>
    </row>
    <row r="1396" spans="9:9" x14ac:dyDescent="0.2">
      <c r="I1396" t="s">
        <v>1744</v>
      </c>
    </row>
    <row r="1397" spans="9:9" x14ac:dyDescent="0.2">
      <c r="I1397" t="s">
        <v>1744</v>
      </c>
    </row>
    <row r="1398" spans="9:9" x14ac:dyDescent="0.2">
      <c r="I1398" t="s">
        <v>1744</v>
      </c>
    </row>
    <row r="1399" spans="9:9" x14ac:dyDescent="0.2">
      <c r="I1399" t="s">
        <v>1744</v>
      </c>
    </row>
    <row r="1400" spans="9:9" x14ac:dyDescent="0.2">
      <c r="I1400" t="s">
        <v>1744</v>
      </c>
    </row>
    <row r="1401" spans="9:9" x14ac:dyDescent="0.2">
      <c r="I1401" t="s">
        <v>1744</v>
      </c>
    </row>
    <row r="1402" spans="9:9" x14ac:dyDescent="0.2">
      <c r="I1402" t="s">
        <v>1744</v>
      </c>
    </row>
    <row r="1403" spans="9:9" x14ac:dyDescent="0.2">
      <c r="I1403" t="s">
        <v>1744</v>
      </c>
    </row>
    <row r="1404" spans="9:9" x14ac:dyDescent="0.2">
      <c r="I1404" t="s">
        <v>1744</v>
      </c>
    </row>
    <row r="1405" spans="9:9" x14ac:dyDescent="0.2">
      <c r="I1405" t="s">
        <v>1744</v>
      </c>
    </row>
    <row r="1406" spans="9:9" x14ac:dyDescent="0.2">
      <c r="I1406" t="s">
        <v>1744</v>
      </c>
    </row>
    <row r="1407" spans="9:9" x14ac:dyDescent="0.2">
      <c r="I1407" t="s">
        <v>1744</v>
      </c>
    </row>
    <row r="1408" spans="9:9" x14ac:dyDescent="0.2">
      <c r="I1408" t="s">
        <v>1744</v>
      </c>
    </row>
    <row r="1409" spans="9:9" x14ac:dyDescent="0.2">
      <c r="I1409" t="s">
        <v>1744</v>
      </c>
    </row>
    <row r="1410" spans="9:9" x14ac:dyDescent="0.2">
      <c r="I1410" t="s">
        <v>1744</v>
      </c>
    </row>
    <row r="1411" spans="9:9" x14ac:dyDescent="0.2">
      <c r="I1411" t="s">
        <v>1744</v>
      </c>
    </row>
    <row r="1412" spans="9:9" x14ac:dyDescent="0.2">
      <c r="I1412" t="s">
        <v>1744</v>
      </c>
    </row>
    <row r="1413" spans="9:9" x14ac:dyDescent="0.2">
      <c r="I1413" t="s">
        <v>1744</v>
      </c>
    </row>
    <row r="1414" spans="9:9" x14ac:dyDescent="0.2">
      <c r="I1414" t="s">
        <v>1744</v>
      </c>
    </row>
    <row r="1415" spans="9:9" x14ac:dyDescent="0.2">
      <c r="I1415" t="s">
        <v>1744</v>
      </c>
    </row>
    <row r="1416" spans="9:9" x14ac:dyDescent="0.2">
      <c r="I1416" t="s">
        <v>1744</v>
      </c>
    </row>
    <row r="1417" spans="9:9" x14ac:dyDescent="0.2">
      <c r="I1417" t="s">
        <v>1744</v>
      </c>
    </row>
    <row r="1418" spans="9:9" x14ac:dyDescent="0.2">
      <c r="I1418" t="s">
        <v>1744</v>
      </c>
    </row>
    <row r="1419" spans="9:9" x14ac:dyDescent="0.2">
      <c r="I1419" t="s">
        <v>1744</v>
      </c>
    </row>
    <row r="1420" spans="9:9" x14ac:dyDescent="0.2">
      <c r="I1420" t="s">
        <v>1744</v>
      </c>
    </row>
    <row r="1421" spans="9:9" x14ac:dyDescent="0.2">
      <c r="I1421" t="s">
        <v>1744</v>
      </c>
    </row>
    <row r="1422" spans="9:9" x14ac:dyDescent="0.2">
      <c r="I1422" t="s">
        <v>1744</v>
      </c>
    </row>
    <row r="1423" spans="9:9" x14ac:dyDescent="0.2">
      <c r="I1423" t="s">
        <v>1744</v>
      </c>
    </row>
    <row r="1424" spans="9:9" x14ac:dyDescent="0.2">
      <c r="I1424" t="s">
        <v>1744</v>
      </c>
    </row>
    <row r="1425" spans="9:9" x14ac:dyDescent="0.2">
      <c r="I1425" t="s">
        <v>1744</v>
      </c>
    </row>
    <row r="1426" spans="9:9" x14ac:dyDescent="0.2">
      <c r="I1426" t="s">
        <v>1744</v>
      </c>
    </row>
    <row r="1427" spans="9:9" x14ac:dyDescent="0.2">
      <c r="I1427" t="s">
        <v>1744</v>
      </c>
    </row>
    <row r="1428" spans="9:9" x14ac:dyDescent="0.2">
      <c r="I1428" t="s">
        <v>1744</v>
      </c>
    </row>
    <row r="1429" spans="9:9" x14ac:dyDescent="0.2">
      <c r="I1429" t="s">
        <v>1744</v>
      </c>
    </row>
    <row r="1430" spans="9:9" x14ac:dyDescent="0.2">
      <c r="I1430" t="s">
        <v>1744</v>
      </c>
    </row>
    <row r="1431" spans="9:9" x14ac:dyDescent="0.2">
      <c r="I1431" t="s">
        <v>1744</v>
      </c>
    </row>
    <row r="1432" spans="9:9" x14ac:dyDescent="0.2">
      <c r="I1432" t="s">
        <v>1744</v>
      </c>
    </row>
    <row r="1433" spans="9:9" x14ac:dyDescent="0.2">
      <c r="I1433" t="s">
        <v>1744</v>
      </c>
    </row>
    <row r="1434" spans="9:9" x14ac:dyDescent="0.2">
      <c r="I1434" t="s">
        <v>1744</v>
      </c>
    </row>
    <row r="1435" spans="9:9" x14ac:dyDescent="0.2">
      <c r="I1435" t="s">
        <v>1744</v>
      </c>
    </row>
    <row r="1436" spans="9:9" x14ac:dyDescent="0.2">
      <c r="I1436" t="s">
        <v>1744</v>
      </c>
    </row>
    <row r="1437" spans="9:9" x14ac:dyDescent="0.2">
      <c r="I1437" t="s">
        <v>1744</v>
      </c>
    </row>
    <row r="1438" spans="9:9" x14ac:dyDescent="0.2">
      <c r="I1438" t="s">
        <v>1744</v>
      </c>
    </row>
    <row r="1439" spans="9:9" x14ac:dyDescent="0.2">
      <c r="I1439" t="s">
        <v>1744</v>
      </c>
    </row>
    <row r="1440" spans="9:9" x14ac:dyDescent="0.2">
      <c r="I1440" t="s">
        <v>1744</v>
      </c>
    </row>
    <row r="1441" spans="9:9" x14ac:dyDescent="0.2">
      <c r="I1441" t="s">
        <v>1744</v>
      </c>
    </row>
    <row r="1442" spans="9:9" x14ac:dyDescent="0.2">
      <c r="I1442" t="s">
        <v>1744</v>
      </c>
    </row>
    <row r="1443" spans="9:9" x14ac:dyDescent="0.2">
      <c r="I1443" t="s">
        <v>1744</v>
      </c>
    </row>
    <row r="1444" spans="9:9" x14ac:dyDescent="0.2">
      <c r="I1444" t="s">
        <v>1744</v>
      </c>
    </row>
    <row r="1445" spans="9:9" x14ac:dyDescent="0.2">
      <c r="I1445" t="s">
        <v>1744</v>
      </c>
    </row>
    <row r="1446" spans="9:9" x14ac:dyDescent="0.2">
      <c r="I1446" t="s">
        <v>1744</v>
      </c>
    </row>
    <row r="1447" spans="9:9" x14ac:dyDescent="0.2">
      <c r="I1447" t="s">
        <v>1744</v>
      </c>
    </row>
    <row r="1448" spans="9:9" x14ac:dyDescent="0.2">
      <c r="I1448" t="s">
        <v>1744</v>
      </c>
    </row>
    <row r="1449" spans="9:9" x14ac:dyDescent="0.2">
      <c r="I1449" t="s">
        <v>1744</v>
      </c>
    </row>
    <row r="1450" spans="9:9" x14ac:dyDescent="0.2">
      <c r="I1450" t="s">
        <v>1744</v>
      </c>
    </row>
    <row r="1451" spans="9:9" x14ac:dyDescent="0.2">
      <c r="I1451" t="s">
        <v>1744</v>
      </c>
    </row>
    <row r="1452" spans="9:9" x14ac:dyDescent="0.2">
      <c r="I1452" t="s">
        <v>1744</v>
      </c>
    </row>
    <row r="1453" spans="9:9" x14ac:dyDescent="0.2">
      <c r="I1453" t="s">
        <v>1744</v>
      </c>
    </row>
    <row r="1454" spans="9:9" x14ac:dyDescent="0.2">
      <c r="I1454" t="s">
        <v>1744</v>
      </c>
    </row>
    <row r="1455" spans="9:9" x14ac:dyDescent="0.2">
      <c r="I1455" t="s">
        <v>1744</v>
      </c>
    </row>
    <row r="1456" spans="9:9" x14ac:dyDescent="0.2">
      <c r="I1456" t="s">
        <v>1744</v>
      </c>
    </row>
    <row r="1457" spans="9:9" x14ac:dyDescent="0.2">
      <c r="I1457" t="s">
        <v>1744</v>
      </c>
    </row>
    <row r="1458" spans="9:9" x14ac:dyDescent="0.2">
      <c r="I1458" t="s">
        <v>1744</v>
      </c>
    </row>
    <row r="1459" spans="9:9" x14ac:dyDescent="0.2">
      <c r="I1459" t="s">
        <v>1744</v>
      </c>
    </row>
    <row r="1460" spans="9:9" x14ac:dyDescent="0.2">
      <c r="I1460" t="s">
        <v>1744</v>
      </c>
    </row>
    <row r="1461" spans="9:9" x14ac:dyDescent="0.2">
      <c r="I1461" t="s">
        <v>1744</v>
      </c>
    </row>
    <row r="1462" spans="9:9" x14ac:dyDescent="0.2">
      <c r="I1462" t="s">
        <v>1744</v>
      </c>
    </row>
    <row r="1463" spans="9:9" x14ac:dyDescent="0.2">
      <c r="I1463" t="s">
        <v>1744</v>
      </c>
    </row>
    <row r="1464" spans="9:9" x14ac:dyDescent="0.2">
      <c r="I1464" t="s">
        <v>1744</v>
      </c>
    </row>
    <row r="1465" spans="9:9" x14ac:dyDescent="0.2">
      <c r="I1465" t="s">
        <v>1744</v>
      </c>
    </row>
    <row r="1466" spans="9:9" x14ac:dyDescent="0.2">
      <c r="I1466" t="s">
        <v>1744</v>
      </c>
    </row>
    <row r="1467" spans="9:9" x14ac:dyDescent="0.2">
      <c r="I1467" t="s">
        <v>1744</v>
      </c>
    </row>
    <row r="1468" spans="9:9" x14ac:dyDescent="0.2">
      <c r="I1468" t="s">
        <v>1744</v>
      </c>
    </row>
    <row r="1469" spans="9:9" x14ac:dyDescent="0.2">
      <c r="I1469" t="s">
        <v>1744</v>
      </c>
    </row>
    <row r="1470" spans="9:9" x14ac:dyDescent="0.2">
      <c r="I1470" t="s">
        <v>1744</v>
      </c>
    </row>
    <row r="1471" spans="9:9" x14ac:dyDescent="0.2">
      <c r="I1471" t="s">
        <v>1744</v>
      </c>
    </row>
    <row r="1472" spans="9:9" x14ac:dyDescent="0.2">
      <c r="I1472" t="s">
        <v>1744</v>
      </c>
    </row>
    <row r="1473" spans="9:9" x14ac:dyDescent="0.2">
      <c r="I1473" t="s">
        <v>1744</v>
      </c>
    </row>
    <row r="1474" spans="9:9" x14ac:dyDescent="0.2">
      <c r="I1474" t="s">
        <v>1744</v>
      </c>
    </row>
    <row r="1475" spans="9:9" x14ac:dyDescent="0.2">
      <c r="I1475" t="s">
        <v>1744</v>
      </c>
    </row>
    <row r="1476" spans="9:9" x14ac:dyDescent="0.2">
      <c r="I1476" t="s">
        <v>1744</v>
      </c>
    </row>
    <row r="1477" spans="9:9" x14ac:dyDescent="0.2">
      <c r="I1477" t="s">
        <v>1744</v>
      </c>
    </row>
    <row r="1478" spans="9:9" x14ac:dyDescent="0.2">
      <c r="I1478" t="s">
        <v>1744</v>
      </c>
    </row>
    <row r="1479" spans="9:9" x14ac:dyDescent="0.2">
      <c r="I1479" t="s">
        <v>1744</v>
      </c>
    </row>
    <row r="1480" spans="9:9" x14ac:dyDescent="0.2">
      <c r="I1480" t="s">
        <v>1744</v>
      </c>
    </row>
    <row r="1481" spans="9:9" x14ac:dyDescent="0.2">
      <c r="I1481" t="s">
        <v>1744</v>
      </c>
    </row>
    <row r="1482" spans="9:9" x14ac:dyDescent="0.2">
      <c r="I1482" t="s">
        <v>1744</v>
      </c>
    </row>
    <row r="1483" spans="9:9" x14ac:dyDescent="0.2">
      <c r="I1483" t="s">
        <v>1744</v>
      </c>
    </row>
    <row r="1484" spans="9:9" x14ac:dyDescent="0.2">
      <c r="I1484" t="s">
        <v>1744</v>
      </c>
    </row>
    <row r="1485" spans="9:9" x14ac:dyDescent="0.2">
      <c r="I1485" t="s">
        <v>1744</v>
      </c>
    </row>
    <row r="1486" spans="9:9" x14ac:dyDescent="0.2">
      <c r="I1486" t="s">
        <v>1744</v>
      </c>
    </row>
    <row r="1487" spans="9:9" x14ac:dyDescent="0.2">
      <c r="I1487" t="s">
        <v>1744</v>
      </c>
    </row>
    <row r="1488" spans="9:9" x14ac:dyDescent="0.2">
      <c r="I1488" t="s">
        <v>1744</v>
      </c>
    </row>
    <row r="1489" spans="9:9" x14ac:dyDescent="0.2">
      <c r="I1489" t="s">
        <v>1744</v>
      </c>
    </row>
    <row r="1490" spans="9:9" x14ac:dyDescent="0.2">
      <c r="I1490" t="s">
        <v>1744</v>
      </c>
    </row>
    <row r="1491" spans="9:9" x14ac:dyDescent="0.2">
      <c r="I1491" t="s">
        <v>1744</v>
      </c>
    </row>
    <row r="1492" spans="9:9" x14ac:dyDescent="0.2">
      <c r="I1492" t="s">
        <v>1744</v>
      </c>
    </row>
    <row r="1493" spans="9:9" x14ac:dyDescent="0.2">
      <c r="I1493" t="s">
        <v>1744</v>
      </c>
    </row>
    <row r="1494" spans="9:9" x14ac:dyDescent="0.2">
      <c r="I1494" t="s">
        <v>1744</v>
      </c>
    </row>
    <row r="1495" spans="9:9" x14ac:dyDescent="0.2">
      <c r="I1495" t="s">
        <v>1744</v>
      </c>
    </row>
    <row r="1496" spans="9:9" x14ac:dyDescent="0.2">
      <c r="I1496" t="s">
        <v>1744</v>
      </c>
    </row>
    <row r="1497" spans="9:9" x14ac:dyDescent="0.2">
      <c r="I1497" t="s">
        <v>1744</v>
      </c>
    </row>
    <row r="1498" spans="9:9" x14ac:dyDescent="0.2">
      <c r="I1498" t="s">
        <v>1744</v>
      </c>
    </row>
    <row r="1499" spans="9:9" x14ac:dyDescent="0.2">
      <c r="I1499" t="s">
        <v>1744</v>
      </c>
    </row>
    <row r="1500" spans="9:9" x14ac:dyDescent="0.2">
      <c r="I1500" t="s">
        <v>1744</v>
      </c>
    </row>
    <row r="1501" spans="9:9" x14ac:dyDescent="0.2">
      <c r="I1501" t="s">
        <v>1744</v>
      </c>
    </row>
    <row r="1502" spans="9:9" x14ac:dyDescent="0.2">
      <c r="I1502" t="s">
        <v>1744</v>
      </c>
    </row>
    <row r="1503" spans="9:9" x14ac:dyDescent="0.2">
      <c r="I1503" t="s">
        <v>1744</v>
      </c>
    </row>
    <row r="1504" spans="9:9" x14ac:dyDescent="0.2">
      <c r="I1504" t="s">
        <v>1744</v>
      </c>
    </row>
    <row r="1505" spans="9:9" x14ac:dyDescent="0.2">
      <c r="I1505" t="s">
        <v>1744</v>
      </c>
    </row>
    <row r="1506" spans="9:9" x14ac:dyDescent="0.2">
      <c r="I1506" t="s">
        <v>1744</v>
      </c>
    </row>
    <row r="1507" spans="9:9" x14ac:dyDescent="0.2">
      <c r="I1507" t="s">
        <v>1744</v>
      </c>
    </row>
    <row r="1508" spans="9:9" x14ac:dyDescent="0.2">
      <c r="I1508" t="s">
        <v>1744</v>
      </c>
    </row>
    <row r="1509" spans="9:9" x14ac:dyDescent="0.2">
      <c r="I1509" t="s">
        <v>1744</v>
      </c>
    </row>
    <row r="1510" spans="9:9" x14ac:dyDescent="0.2">
      <c r="I1510" t="s">
        <v>1744</v>
      </c>
    </row>
    <row r="1511" spans="9:9" x14ac:dyDescent="0.2">
      <c r="I1511" t="s">
        <v>1744</v>
      </c>
    </row>
    <row r="1512" spans="9:9" x14ac:dyDescent="0.2">
      <c r="I1512" t="s">
        <v>1744</v>
      </c>
    </row>
    <row r="1513" spans="9:9" x14ac:dyDescent="0.2">
      <c r="I1513" t="s">
        <v>1744</v>
      </c>
    </row>
    <row r="1514" spans="9:9" x14ac:dyDescent="0.2">
      <c r="I1514" t="s">
        <v>1744</v>
      </c>
    </row>
    <row r="1515" spans="9:9" x14ac:dyDescent="0.2">
      <c r="I1515" t="s">
        <v>1744</v>
      </c>
    </row>
    <row r="1516" spans="9:9" x14ac:dyDescent="0.2">
      <c r="I1516" t="s">
        <v>1744</v>
      </c>
    </row>
    <row r="1517" spans="9:9" x14ac:dyDescent="0.2">
      <c r="I1517" t="s">
        <v>1744</v>
      </c>
    </row>
    <row r="1518" spans="9:9" x14ac:dyDescent="0.2">
      <c r="I1518" t="s">
        <v>1744</v>
      </c>
    </row>
    <row r="1519" spans="9:9" x14ac:dyDescent="0.2">
      <c r="I1519" t="s">
        <v>1744</v>
      </c>
    </row>
    <row r="1520" spans="9:9" x14ac:dyDescent="0.2">
      <c r="I1520" t="s">
        <v>1744</v>
      </c>
    </row>
    <row r="1521" spans="9:9" x14ac:dyDescent="0.2">
      <c r="I1521" t="s">
        <v>1744</v>
      </c>
    </row>
    <row r="1522" spans="9:9" x14ac:dyDescent="0.2">
      <c r="I1522" t="s">
        <v>1744</v>
      </c>
    </row>
    <row r="1523" spans="9:9" x14ac:dyDescent="0.2">
      <c r="I1523" t="s">
        <v>1744</v>
      </c>
    </row>
    <row r="1524" spans="9:9" x14ac:dyDescent="0.2">
      <c r="I1524" t="s">
        <v>1744</v>
      </c>
    </row>
    <row r="1525" spans="9:9" x14ac:dyDescent="0.2">
      <c r="I1525" t="s">
        <v>1744</v>
      </c>
    </row>
    <row r="1526" spans="9:9" x14ac:dyDescent="0.2">
      <c r="I1526" t="s">
        <v>1744</v>
      </c>
    </row>
    <row r="1527" spans="9:9" x14ac:dyDescent="0.2">
      <c r="I1527" t="s">
        <v>1744</v>
      </c>
    </row>
    <row r="1528" spans="9:9" x14ac:dyDescent="0.2">
      <c r="I1528" t="s">
        <v>1744</v>
      </c>
    </row>
    <row r="1529" spans="9:9" x14ac:dyDescent="0.2">
      <c r="I1529" t="s">
        <v>1744</v>
      </c>
    </row>
    <row r="1530" spans="9:9" x14ac:dyDescent="0.2">
      <c r="I1530" t="s">
        <v>1744</v>
      </c>
    </row>
    <row r="1531" spans="9:9" x14ac:dyDescent="0.2">
      <c r="I1531" t="s">
        <v>1744</v>
      </c>
    </row>
    <row r="1532" spans="9:9" x14ac:dyDescent="0.2">
      <c r="I1532" t="s">
        <v>1744</v>
      </c>
    </row>
    <row r="1533" spans="9:9" x14ac:dyDescent="0.2">
      <c r="I1533" t="s">
        <v>1744</v>
      </c>
    </row>
    <row r="1534" spans="9:9" x14ac:dyDescent="0.2">
      <c r="I1534" t="s">
        <v>1744</v>
      </c>
    </row>
    <row r="1535" spans="9:9" x14ac:dyDescent="0.2">
      <c r="I1535" t="s">
        <v>1744</v>
      </c>
    </row>
    <row r="1536" spans="9:9" x14ac:dyDescent="0.2">
      <c r="I1536" t="s">
        <v>1744</v>
      </c>
    </row>
    <row r="1537" spans="9:9" x14ac:dyDescent="0.2">
      <c r="I1537" t="s">
        <v>1744</v>
      </c>
    </row>
    <row r="1538" spans="9:9" x14ac:dyDescent="0.2">
      <c r="I1538" t="s">
        <v>1744</v>
      </c>
    </row>
    <row r="1539" spans="9:9" x14ac:dyDescent="0.2">
      <c r="I1539" t="s">
        <v>1744</v>
      </c>
    </row>
    <row r="1540" spans="9:9" x14ac:dyDescent="0.2">
      <c r="I1540" t="s">
        <v>1744</v>
      </c>
    </row>
    <row r="1541" spans="9:9" x14ac:dyDescent="0.2">
      <c r="I1541" t="s">
        <v>1744</v>
      </c>
    </row>
    <row r="1542" spans="9:9" x14ac:dyDescent="0.2">
      <c r="I1542" t="s">
        <v>1744</v>
      </c>
    </row>
    <row r="1543" spans="9:9" x14ac:dyDescent="0.2">
      <c r="I1543" t="s">
        <v>1744</v>
      </c>
    </row>
    <row r="1544" spans="9:9" x14ac:dyDescent="0.2">
      <c r="I1544" t="s">
        <v>1744</v>
      </c>
    </row>
    <row r="1545" spans="9:9" x14ac:dyDescent="0.2">
      <c r="I1545" t="s">
        <v>1744</v>
      </c>
    </row>
    <row r="1546" spans="9:9" x14ac:dyDescent="0.2">
      <c r="I1546" t="s">
        <v>1744</v>
      </c>
    </row>
    <row r="1547" spans="9:9" x14ac:dyDescent="0.2">
      <c r="I1547" t="s">
        <v>1744</v>
      </c>
    </row>
    <row r="1548" spans="9:9" x14ac:dyDescent="0.2">
      <c r="I1548" t="s">
        <v>1744</v>
      </c>
    </row>
    <row r="1549" spans="9:9" x14ac:dyDescent="0.2">
      <c r="I1549" t="s">
        <v>1744</v>
      </c>
    </row>
    <row r="1550" spans="9:9" x14ac:dyDescent="0.2">
      <c r="I1550" t="s">
        <v>1744</v>
      </c>
    </row>
    <row r="1551" spans="9:9" x14ac:dyDescent="0.2">
      <c r="I1551" t="s">
        <v>1744</v>
      </c>
    </row>
    <row r="1552" spans="9:9" x14ac:dyDescent="0.2">
      <c r="I1552" t="s">
        <v>1744</v>
      </c>
    </row>
    <row r="1553" spans="9:9" x14ac:dyDescent="0.2">
      <c r="I1553" t="s">
        <v>1744</v>
      </c>
    </row>
    <row r="1554" spans="9:9" x14ac:dyDescent="0.2">
      <c r="I1554" t="s">
        <v>1744</v>
      </c>
    </row>
    <row r="1555" spans="9:9" x14ac:dyDescent="0.2">
      <c r="I1555" t="s">
        <v>1744</v>
      </c>
    </row>
    <row r="1556" spans="9:9" x14ac:dyDescent="0.2">
      <c r="I1556" t="s">
        <v>1744</v>
      </c>
    </row>
    <row r="1557" spans="9:9" x14ac:dyDescent="0.2">
      <c r="I1557" t="s">
        <v>1744</v>
      </c>
    </row>
    <row r="1558" spans="9:9" x14ac:dyDescent="0.2">
      <c r="I1558" t="s">
        <v>1744</v>
      </c>
    </row>
    <row r="1559" spans="9:9" x14ac:dyDescent="0.2">
      <c r="I1559" t="s">
        <v>1744</v>
      </c>
    </row>
    <row r="1560" spans="9:9" x14ac:dyDescent="0.2">
      <c r="I1560" t="s">
        <v>1744</v>
      </c>
    </row>
    <row r="1561" spans="9:9" x14ac:dyDescent="0.2">
      <c r="I1561" t="s">
        <v>1744</v>
      </c>
    </row>
    <row r="1562" spans="9:9" x14ac:dyDescent="0.2">
      <c r="I1562" t="s">
        <v>1744</v>
      </c>
    </row>
    <row r="1563" spans="9:9" x14ac:dyDescent="0.2">
      <c r="I1563" t="s">
        <v>1744</v>
      </c>
    </row>
    <row r="1564" spans="9:9" x14ac:dyDescent="0.2">
      <c r="I1564" t="s">
        <v>1744</v>
      </c>
    </row>
    <row r="1565" spans="9:9" x14ac:dyDescent="0.2">
      <c r="I1565" t="s">
        <v>1744</v>
      </c>
    </row>
    <row r="1566" spans="9:9" x14ac:dyDescent="0.2">
      <c r="I1566" t="s">
        <v>1744</v>
      </c>
    </row>
    <row r="1567" spans="9:9" x14ac:dyDescent="0.2">
      <c r="I1567" t="s">
        <v>1744</v>
      </c>
    </row>
    <row r="1568" spans="9:9" x14ac:dyDescent="0.2">
      <c r="I1568" t="s">
        <v>1744</v>
      </c>
    </row>
    <row r="1569" spans="9:9" x14ac:dyDescent="0.2">
      <c r="I1569" t="s">
        <v>1744</v>
      </c>
    </row>
    <row r="1570" spans="9:9" x14ac:dyDescent="0.2">
      <c r="I1570" t="s">
        <v>1744</v>
      </c>
    </row>
    <row r="1571" spans="9:9" x14ac:dyDescent="0.2">
      <c r="I1571" t="s">
        <v>1744</v>
      </c>
    </row>
    <row r="1572" spans="9:9" x14ac:dyDescent="0.2">
      <c r="I1572" t="s">
        <v>1744</v>
      </c>
    </row>
    <row r="1573" spans="9:9" x14ac:dyDescent="0.2">
      <c r="I1573" t="s">
        <v>1744</v>
      </c>
    </row>
    <row r="1574" spans="9:9" x14ac:dyDescent="0.2">
      <c r="I1574" t="s">
        <v>1744</v>
      </c>
    </row>
    <row r="1575" spans="9:9" x14ac:dyDescent="0.2">
      <c r="I1575" t="s">
        <v>1744</v>
      </c>
    </row>
    <row r="1576" spans="9:9" x14ac:dyDescent="0.2">
      <c r="I1576" t="s">
        <v>1744</v>
      </c>
    </row>
    <row r="1577" spans="9:9" x14ac:dyDescent="0.2">
      <c r="I1577" t="s">
        <v>1744</v>
      </c>
    </row>
    <row r="1578" spans="9:9" x14ac:dyDescent="0.2">
      <c r="I1578" t="s">
        <v>1744</v>
      </c>
    </row>
    <row r="1579" spans="9:9" x14ac:dyDescent="0.2">
      <c r="I1579" t="s">
        <v>1744</v>
      </c>
    </row>
    <row r="1580" spans="9:9" x14ac:dyDescent="0.2">
      <c r="I1580" t="s">
        <v>1744</v>
      </c>
    </row>
    <row r="1581" spans="9:9" x14ac:dyDescent="0.2">
      <c r="I1581" t="s">
        <v>1744</v>
      </c>
    </row>
    <row r="1582" spans="9:9" x14ac:dyDescent="0.2">
      <c r="I1582" t="s">
        <v>1744</v>
      </c>
    </row>
    <row r="1583" spans="9:9" x14ac:dyDescent="0.2">
      <c r="I1583" t="s">
        <v>1744</v>
      </c>
    </row>
    <row r="1584" spans="9:9" x14ac:dyDescent="0.2">
      <c r="I1584" t="s">
        <v>1744</v>
      </c>
    </row>
    <row r="1585" spans="9:9" x14ac:dyDescent="0.2">
      <c r="I1585" t="s">
        <v>1744</v>
      </c>
    </row>
    <row r="1586" spans="9:9" x14ac:dyDescent="0.2">
      <c r="I1586" t="s">
        <v>1744</v>
      </c>
    </row>
    <row r="1587" spans="9:9" x14ac:dyDescent="0.2">
      <c r="I1587" t="s">
        <v>1744</v>
      </c>
    </row>
    <row r="1588" spans="9:9" x14ac:dyDescent="0.2">
      <c r="I1588" t="s">
        <v>1744</v>
      </c>
    </row>
    <row r="1589" spans="9:9" x14ac:dyDescent="0.2">
      <c r="I1589" t="s">
        <v>1744</v>
      </c>
    </row>
    <row r="1590" spans="9:9" x14ac:dyDescent="0.2">
      <c r="I1590" t="s">
        <v>1744</v>
      </c>
    </row>
    <row r="1591" spans="9:9" x14ac:dyDescent="0.2">
      <c r="I1591" t="s">
        <v>1744</v>
      </c>
    </row>
    <row r="1592" spans="9:9" x14ac:dyDescent="0.2">
      <c r="I1592" t="s">
        <v>1744</v>
      </c>
    </row>
    <row r="1593" spans="9:9" x14ac:dyDescent="0.2">
      <c r="I1593" t="s">
        <v>1744</v>
      </c>
    </row>
    <row r="1594" spans="9:9" x14ac:dyDescent="0.2">
      <c r="I1594" t="s">
        <v>1744</v>
      </c>
    </row>
    <row r="1595" spans="9:9" x14ac:dyDescent="0.2">
      <c r="I1595" t="s">
        <v>1744</v>
      </c>
    </row>
    <row r="1596" spans="9:9" x14ac:dyDescent="0.2">
      <c r="I1596" t="s">
        <v>1744</v>
      </c>
    </row>
    <row r="1597" spans="9:9" x14ac:dyDescent="0.2">
      <c r="I1597" t="s">
        <v>1744</v>
      </c>
    </row>
    <row r="1598" spans="9:9" x14ac:dyDescent="0.2">
      <c r="I1598" t="s">
        <v>1744</v>
      </c>
    </row>
    <row r="1599" spans="9:9" x14ac:dyDescent="0.2">
      <c r="I1599" t="s">
        <v>1744</v>
      </c>
    </row>
    <row r="1600" spans="9:9" x14ac:dyDescent="0.2">
      <c r="I1600" t="s">
        <v>1744</v>
      </c>
    </row>
    <row r="1601" spans="9:9" x14ac:dyDescent="0.2">
      <c r="I1601" t="s">
        <v>1744</v>
      </c>
    </row>
    <row r="1602" spans="9:9" x14ac:dyDescent="0.2">
      <c r="I1602" t="s">
        <v>1744</v>
      </c>
    </row>
    <row r="1603" spans="9:9" x14ac:dyDescent="0.2">
      <c r="I1603" t="s">
        <v>1744</v>
      </c>
    </row>
    <row r="1604" spans="9:9" x14ac:dyDescent="0.2">
      <c r="I1604" t="s">
        <v>1744</v>
      </c>
    </row>
    <row r="1605" spans="9:9" x14ac:dyDescent="0.2">
      <c r="I1605" t="s">
        <v>1744</v>
      </c>
    </row>
    <row r="1606" spans="9:9" x14ac:dyDescent="0.2">
      <c r="I1606" t="s">
        <v>1744</v>
      </c>
    </row>
    <row r="1607" spans="9:9" x14ac:dyDescent="0.2">
      <c r="I1607" t="s">
        <v>1744</v>
      </c>
    </row>
    <row r="1608" spans="9:9" x14ac:dyDescent="0.2">
      <c r="I1608" t="s">
        <v>1744</v>
      </c>
    </row>
    <row r="1609" spans="9:9" x14ac:dyDescent="0.2">
      <c r="I1609" t="s">
        <v>1744</v>
      </c>
    </row>
    <row r="1610" spans="9:9" x14ac:dyDescent="0.2">
      <c r="I1610" t="s">
        <v>1744</v>
      </c>
    </row>
    <row r="1611" spans="9:9" x14ac:dyDescent="0.2">
      <c r="I1611" t="s">
        <v>1744</v>
      </c>
    </row>
    <row r="1612" spans="9:9" x14ac:dyDescent="0.2">
      <c r="I1612" t="s">
        <v>1744</v>
      </c>
    </row>
    <row r="1613" spans="9:9" x14ac:dyDescent="0.2">
      <c r="I1613" t="s">
        <v>1744</v>
      </c>
    </row>
    <row r="1614" spans="9:9" x14ac:dyDescent="0.2">
      <c r="I1614" t="s">
        <v>1744</v>
      </c>
    </row>
    <row r="1615" spans="9:9" x14ac:dyDescent="0.2">
      <c r="I1615" t="s">
        <v>1744</v>
      </c>
    </row>
    <row r="1616" spans="9:9" x14ac:dyDescent="0.2">
      <c r="I1616" t="s">
        <v>1744</v>
      </c>
    </row>
    <row r="1617" spans="9:9" x14ac:dyDescent="0.2">
      <c r="I1617" t="s">
        <v>1744</v>
      </c>
    </row>
    <row r="1618" spans="9:9" x14ac:dyDescent="0.2">
      <c r="I1618" t="s">
        <v>1744</v>
      </c>
    </row>
    <row r="1619" spans="9:9" x14ac:dyDescent="0.2">
      <c r="I1619" t="s">
        <v>1744</v>
      </c>
    </row>
    <row r="1620" spans="9:9" x14ac:dyDescent="0.2">
      <c r="I1620" t="s">
        <v>1744</v>
      </c>
    </row>
    <row r="1621" spans="9:9" x14ac:dyDescent="0.2">
      <c r="I1621" t="s">
        <v>1744</v>
      </c>
    </row>
    <row r="1622" spans="9:9" x14ac:dyDescent="0.2">
      <c r="I1622" t="s">
        <v>1744</v>
      </c>
    </row>
    <row r="1623" spans="9:9" x14ac:dyDescent="0.2">
      <c r="I1623" t="s">
        <v>1744</v>
      </c>
    </row>
    <row r="1624" spans="9:9" x14ac:dyDescent="0.2">
      <c r="I1624" t="s">
        <v>1744</v>
      </c>
    </row>
    <row r="1625" spans="9:9" x14ac:dyDescent="0.2">
      <c r="I1625" t="s">
        <v>1744</v>
      </c>
    </row>
    <row r="1626" spans="9:9" x14ac:dyDescent="0.2">
      <c r="I1626" t="s">
        <v>1744</v>
      </c>
    </row>
    <row r="1627" spans="9:9" x14ac:dyDescent="0.2">
      <c r="I1627" t="s">
        <v>1744</v>
      </c>
    </row>
    <row r="1628" spans="9:9" x14ac:dyDescent="0.2">
      <c r="I1628" t="s">
        <v>1744</v>
      </c>
    </row>
    <row r="1629" spans="9:9" x14ac:dyDescent="0.2">
      <c r="I1629" t="s">
        <v>1744</v>
      </c>
    </row>
    <row r="1630" spans="9:9" x14ac:dyDescent="0.2">
      <c r="I1630" t="s">
        <v>1744</v>
      </c>
    </row>
    <row r="1631" spans="9:9" x14ac:dyDescent="0.2">
      <c r="I1631" t="s">
        <v>1744</v>
      </c>
    </row>
    <row r="1632" spans="9:9" x14ac:dyDescent="0.2">
      <c r="I1632" t="s">
        <v>1744</v>
      </c>
    </row>
    <row r="1633" spans="9:9" x14ac:dyDescent="0.2">
      <c r="I1633" t="s">
        <v>1744</v>
      </c>
    </row>
    <row r="1634" spans="9:9" x14ac:dyDescent="0.2">
      <c r="I1634" t="s">
        <v>1744</v>
      </c>
    </row>
    <row r="1635" spans="9:9" x14ac:dyDescent="0.2">
      <c r="I1635" t="s">
        <v>1744</v>
      </c>
    </row>
    <row r="1636" spans="9:9" x14ac:dyDescent="0.2">
      <c r="I1636" t="s">
        <v>1744</v>
      </c>
    </row>
    <row r="1637" spans="9:9" x14ac:dyDescent="0.2">
      <c r="I1637" t="s">
        <v>1744</v>
      </c>
    </row>
    <row r="1638" spans="9:9" x14ac:dyDescent="0.2">
      <c r="I1638" t="s">
        <v>1744</v>
      </c>
    </row>
    <row r="1639" spans="9:9" x14ac:dyDescent="0.2">
      <c r="I1639" t="s">
        <v>1744</v>
      </c>
    </row>
    <row r="1640" spans="9:9" x14ac:dyDescent="0.2">
      <c r="I1640" t="s">
        <v>1744</v>
      </c>
    </row>
    <row r="1641" spans="9:9" x14ac:dyDescent="0.2">
      <c r="I1641" t="s">
        <v>1744</v>
      </c>
    </row>
    <row r="1642" spans="9:9" x14ac:dyDescent="0.2">
      <c r="I1642" t="s">
        <v>1744</v>
      </c>
    </row>
    <row r="1643" spans="9:9" x14ac:dyDescent="0.2">
      <c r="I1643" t="s">
        <v>1744</v>
      </c>
    </row>
    <row r="1644" spans="9:9" x14ac:dyDescent="0.2">
      <c r="I1644" t="s">
        <v>1744</v>
      </c>
    </row>
    <row r="1645" spans="9:9" x14ac:dyDescent="0.2">
      <c r="I1645" t="s">
        <v>1744</v>
      </c>
    </row>
    <row r="1646" spans="9:9" x14ac:dyDescent="0.2">
      <c r="I1646" t="s">
        <v>1744</v>
      </c>
    </row>
    <row r="1647" spans="9:9" x14ac:dyDescent="0.2">
      <c r="I1647" t="s">
        <v>1744</v>
      </c>
    </row>
    <row r="1648" spans="9:9" x14ac:dyDescent="0.2">
      <c r="I1648" t="s">
        <v>1744</v>
      </c>
    </row>
    <row r="1649" spans="9:9" x14ac:dyDescent="0.2">
      <c r="I1649" t="s">
        <v>1744</v>
      </c>
    </row>
    <row r="1650" spans="9:9" x14ac:dyDescent="0.2">
      <c r="I1650" t="s">
        <v>1744</v>
      </c>
    </row>
    <row r="1651" spans="9:9" x14ac:dyDescent="0.2">
      <c r="I1651" t="s">
        <v>1744</v>
      </c>
    </row>
    <row r="1652" spans="9:9" x14ac:dyDescent="0.2">
      <c r="I1652" t="s">
        <v>1744</v>
      </c>
    </row>
    <row r="1653" spans="9:9" x14ac:dyDescent="0.2">
      <c r="I1653" t="s">
        <v>1744</v>
      </c>
    </row>
    <row r="1654" spans="9:9" x14ac:dyDescent="0.2">
      <c r="I1654" t="s">
        <v>1744</v>
      </c>
    </row>
    <row r="1655" spans="9:9" x14ac:dyDescent="0.2">
      <c r="I1655" t="s">
        <v>1744</v>
      </c>
    </row>
    <row r="1656" spans="9:9" x14ac:dyDescent="0.2">
      <c r="I1656" t="s">
        <v>1744</v>
      </c>
    </row>
    <row r="1657" spans="9:9" x14ac:dyDescent="0.2">
      <c r="I1657" t="s">
        <v>1744</v>
      </c>
    </row>
    <row r="1658" spans="9:9" x14ac:dyDescent="0.2">
      <c r="I1658" t="s">
        <v>1744</v>
      </c>
    </row>
    <row r="1659" spans="9:9" x14ac:dyDescent="0.2">
      <c r="I1659" t="s">
        <v>1744</v>
      </c>
    </row>
    <row r="1660" spans="9:9" x14ac:dyDescent="0.2">
      <c r="I1660" t="s">
        <v>1744</v>
      </c>
    </row>
    <row r="1661" spans="9:9" x14ac:dyDescent="0.2">
      <c r="I1661" t="s">
        <v>1744</v>
      </c>
    </row>
    <row r="1662" spans="9:9" x14ac:dyDescent="0.2">
      <c r="I1662" t="s">
        <v>1744</v>
      </c>
    </row>
    <row r="1663" spans="9:9" x14ac:dyDescent="0.2">
      <c r="I1663" t="s">
        <v>1744</v>
      </c>
    </row>
    <row r="1664" spans="9:9" x14ac:dyDescent="0.2">
      <c r="I1664" t="s">
        <v>1744</v>
      </c>
    </row>
    <row r="1665" spans="9:9" x14ac:dyDescent="0.2">
      <c r="I1665" t="s">
        <v>1744</v>
      </c>
    </row>
    <row r="1666" spans="9:9" x14ac:dyDescent="0.2">
      <c r="I1666" t="s">
        <v>1744</v>
      </c>
    </row>
    <row r="1667" spans="9:9" x14ac:dyDescent="0.2">
      <c r="I1667" t="s">
        <v>1744</v>
      </c>
    </row>
    <row r="1668" spans="9:9" x14ac:dyDescent="0.2">
      <c r="I1668" t="s">
        <v>1744</v>
      </c>
    </row>
    <row r="1669" spans="9:9" x14ac:dyDescent="0.2">
      <c r="I1669" t="s">
        <v>1744</v>
      </c>
    </row>
    <row r="1670" spans="9:9" x14ac:dyDescent="0.2">
      <c r="I1670" t="s">
        <v>1744</v>
      </c>
    </row>
    <row r="1671" spans="9:9" x14ac:dyDescent="0.2">
      <c r="I1671" t="s">
        <v>1744</v>
      </c>
    </row>
    <row r="1672" spans="9:9" x14ac:dyDescent="0.2">
      <c r="I1672" t="s">
        <v>1744</v>
      </c>
    </row>
    <row r="1673" spans="9:9" x14ac:dyDescent="0.2">
      <c r="I1673" t="s">
        <v>1744</v>
      </c>
    </row>
    <row r="1674" spans="9:9" x14ac:dyDescent="0.2">
      <c r="I1674" t="s">
        <v>1744</v>
      </c>
    </row>
    <row r="1675" spans="9:9" x14ac:dyDescent="0.2">
      <c r="I1675" t="s">
        <v>1744</v>
      </c>
    </row>
    <row r="1676" spans="9:9" x14ac:dyDescent="0.2">
      <c r="I1676" t="s">
        <v>1744</v>
      </c>
    </row>
    <row r="1677" spans="9:9" x14ac:dyDescent="0.2">
      <c r="I1677" t="s">
        <v>1744</v>
      </c>
    </row>
    <row r="1678" spans="9:9" x14ac:dyDescent="0.2">
      <c r="I1678" t="s">
        <v>1744</v>
      </c>
    </row>
    <row r="1679" spans="9:9" x14ac:dyDescent="0.2">
      <c r="I1679" t="s">
        <v>1744</v>
      </c>
    </row>
    <row r="1680" spans="9:9" x14ac:dyDescent="0.2">
      <c r="I1680" t="s">
        <v>1744</v>
      </c>
    </row>
    <row r="1681" spans="9:9" x14ac:dyDescent="0.2">
      <c r="I1681" t="s">
        <v>1744</v>
      </c>
    </row>
    <row r="1682" spans="9:9" x14ac:dyDescent="0.2">
      <c r="I1682" t="s">
        <v>1744</v>
      </c>
    </row>
    <row r="1683" spans="9:9" x14ac:dyDescent="0.2">
      <c r="I1683" t="s">
        <v>1744</v>
      </c>
    </row>
    <row r="1684" spans="9:9" x14ac:dyDescent="0.2">
      <c r="I1684" t="s">
        <v>1744</v>
      </c>
    </row>
    <row r="1685" spans="9:9" x14ac:dyDescent="0.2">
      <c r="I1685" t="s">
        <v>1744</v>
      </c>
    </row>
    <row r="1686" spans="9:9" x14ac:dyDescent="0.2">
      <c r="I1686" t="s">
        <v>1744</v>
      </c>
    </row>
    <row r="1687" spans="9:9" x14ac:dyDescent="0.2">
      <c r="I1687" t="s">
        <v>1744</v>
      </c>
    </row>
    <row r="1688" spans="9:9" x14ac:dyDescent="0.2">
      <c r="I1688" t="s">
        <v>1744</v>
      </c>
    </row>
    <row r="1689" spans="9:9" x14ac:dyDescent="0.2">
      <c r="I1689" t="s">
        <v>1744</v>
      </c>
    </row>
    <row r="1690" spans="9:9" x14ac:dyDescent="0.2">
      <c r="I1690" t="s">
        <v>1744</v>
      </c>
    </row>
    <row r="1691" spans="9:9" x14ac:dyDescent="0.2">
      <c r="I1691" t="s">
        <v>1744</v>
      </c>
    </row>
    <row r="1692" spans="9:9" x14ac:dyDescent="0.2">
      <c r="I1692" t="s">
        <v>1744</v>
      </c>
    </row>
    <row r="1693" spans="9:9" x14ac:dyDescent="0.2">
      <c r="I1693" t="s">
        <v>1744</v>
      </c>
    </row>
    <row r="1694" spans="9:9" x14ac:dyDescent="0.2">
      <c r="I1694" t="s">
        <v>1744</v>
      </c>
    </row>
    <row r="1695" spans="9:9" x14ac:dyDescent="0.2">
      <c r="I1695" t="s">
        <v>1744</v>
      </c>
    </row>
    <row r="1696" spans="9:9" x14ac:dyDescent="0.2">
      <c r="I1696" t="s">
        <v>1744</v>
      </c>
    </row>
    <row r="1697" spans="9:9" x14ac:dyDescent="0.2">
      <c r="I1697" t="s">
        <v>1744</v>
      </c>
    </row>
    <row r="1698" spans="9:9" x14ac:dyDescent="0.2">
      <c r="I1698" t="s">
        <v>1744</v>
      </c>
    </row>
    <row r="1699" spans="9:9" x14ac:dyDescent="0.2">
      <c r="I1699" t="s">
        <v>1744</v>
      </c>
    </row>
    <row r="1700" spans="9:9" x14ac:dyDescent="0.2">
      <c r="I1700" t="s">
        <v>1744</v>
      </c>
    </row>
    <row r="1701" spans="9:9" x14ac:dyDescent="0.2">
      <c r="I1701" t="s">
        <v>1744</v>
      </c>
    </row>
    <row r="1702" spans="9:9" x14ac:dyDescent="0.2">
      <c r="I1702" t="s">
        <v>1744</v>
      </c>
    </row>
    <row r="1703" spans="9:9" x14ac:dyDescent="0.2">
      <c r="I1703" t="s">
        <v>1744</v>
      </c>
    </row>
    <row r="1704" spans="9:9" x14ac:dyDescent="0.2">
      <c r="I1704" t="s">
        <v>1744</v>
      </c>
    </row>
    <row r="1705" spans="9:9" x14ac:dyDescent="0.2">
      <c r="I1705" t="s">
        <v>1744</v>
      </c>
    </row>
    <row r="1706" spans="9:9" x14ac:dyDescent="0.2">
      <c r="I1706" t="s">
        <v>1744</v>
      </c>
    </row>
    <row r="1707" spans="9:9" x14ac:dyDescent="0.2">
      <c r="I1707" t="s">
        <v>1744</v>
      </c>
    </row>
    <row r="1708" spans="9:9" x14ac:dyDescent="0.2">
      <c r="I1708" t="s">
        <v>1744</v>
      </c>
    </row>
    <row r="1709" spans="9:9" x14ac:dyDescent="0.2">
      <c r="I1709" t="s">
        <v>1744</v>
      </c>
    </row>
    <row r="1710" spans="9:9" x14ac:dyDescent="0.2">
      <c r="I1710" t="s">
        <v>1744</v>
      </c>
    </row>
    <row r="1711" spans="9:9" x14ac:dyDescent="0.2">
      <c r="I1711" t="s">
        <v>1744</v>
      </c>
    </row>
    <row r="1712" spans="9:9" x14ac:dyDescent="0.2">
      <c r="I1712" t="s">
        <v>1744</v>
      </c>
    </row>
    <row r="1713" spans="9:9" x14ac:dyDescent="0.2">
      <c r="I1713" t="s">
        <v>1744</v>
      </c>
    </row>
    <row r="1714" spans="9:9" x14ac:dyDescent="0.2">
      <c r="I1714" t="s">
        <v>1744</v>
      </c>
    </row>
    <row r="1715" spans="9:9" x14ac:dyDescent="0.2">
      <c r="I1715" t="s">
        <v>1744</v>
      </c>
    </row>
    <row r="1716" spans="9:9" x14ac:dyDescent="0.2">
      <c r="I1716" t="s">
        <v>1744</v>
      </c>
    </row>
    <row r="1717" spans="9:9" x14ac:dyDescent="0.2">
      <c r="I1717" t="s">
        <v>1744</v>
      </c>
    </row>
    <row r="1718" spans="9:9" x14ac:dyDescent="0.2">
      <c r="I1718" t="s">
        <v>1744</v>
      </c>
    </row>
    <row r="1719" spans="9:9" x14ac:dyDescent="0.2">
      <c r="I1719" t="s">
        <v>1744</v>
      </c>
    </row>
    <row r="1720" spans="9:9" x14ac:dyDescent="0.2">
      <c r="I1720" t="s">
        <v>1744</v>
      </c>
    </row>
    <row r="1721" spans="9:9" x14ac:dyDescent="0.2">
      <c r="I1721" t="s">
        <v>1744</v>
      </c>
    </row>
    <row r="1722" spans="9:9" x14ac:dyDescent="0.2">
      <c r="I1722" t="s">
        <v>1744</v>
      </c>
    </row>
    <row r="1723" spans="9:9" x14ac:dyDescent="0.2">
      <c r="I1723" t="s">
        <v>1744</v>
      </c>
    </row>
    <row r="1724" spans="9:9" x14ac:dyDescent="0.2">
      <c r="I1724" t="s">
        <v>1744</v>
      </c>
    </row>
    <row r="1725" spans="9:9" x14ac:dyDescent="0.2">
      <c r="I1725" t="s">
        <v>1744</v>
      </c>
    </row>
    <row r="1726" spans="9:9" x14ac:dyDescent="0.2">
      <c r="I1726" t="s">
        <v>1744</v>
      </c>
    </row>
    <row r="1727" spans="9:9" x14ac:dyDescent="0.2">
      <c r="I1727" t="s">
        <v>1744</v>
      </c>
    </row>
    <row r="1728" spans="9:9" x14ac:dyDescent="0.2">
      <c r="I1728" t="s">
        <v>1744</v>
      </c>
    </row>
    <row r="1729" spans="9:9" x14ac:dyDescent="0.2">
      <c r="I1729" t="s">
        <v>1744</v>
      </c>
    </row>
    <row r="1730" spans="9:9" x14ac:dyDescent="0.2">
      <c r="I1730" t="s">
        <v>1744</v>
      </c>
    </row>
    <row r="1731" spans="9:9" x14ac:dyDescent="0.2">
      <c r="I1731" t="s">
        <v>1744</v>
      </c>
    </row>
    <row r="1732" spans="9:9" x14ac:dyDescent="0.2">
      <c r="I1732" t="s">
        <v>1744</v>
      </c>
    </row>
    <row r="1733" spans="9:9" x14ac:dyDescent="0.2">
      <c r="I1733" t="s">
        <v>1744</v>
      </c>
    </row>
    <row r="1734" spans="9:9" x14ac:dyDescent="0.2">
      <c r="I1734" t="s">
        <v>1744</v>
      </c>
    </row>
    <row r="1735" spans="9:9" x14ac:dyDescent="0.2">
      <c r="I1735" t="s">
        <v>1744</v>
      </c>
    </row>
    <row r="1736" spans="9:9" x14ac:dyDescent="0.2">
      <c r="I1736" t="s">
        <v>1744</v>
      </c>
    </row>
    <row r="1737" spans="9:9" x14ac:dyDescent="0.2">
      <c r="I1737" t="s">
        <v>1744</v>
      </c>
    </row>
    <row r="1738" spans="9:9" x14ac:dyDescent="0.2">
      <c r="I1738" t="s">
        <v>1744</v>
      </c>
    </row>
    <row r="1739" spans="9:9" x14ac:dyDescent="0.2">
      <c r="I1739" t="s">
        <v>1744</v>
      </c>
    </row>
    <row r="1740" spans="9:9" x14ac:dyDescent="0.2">
      <c r="I1740" t="s">
        <v>1744</v>
      </c>
    </row>
    <row r="1741" spans="9:9" x14ac:dyDescent="0.2">
      <c r="I1741" t="s">
        <v>1744</v>
      </c>
    </row>
    <row r="1742" spans="9:9" x14ac:dyDescent="0.2">
      <c r="I1742" t="s">
        <v>1744</v>
      </c>
    </row>
    <row r="1743" spans="9:9" x14ac:dyDescent="0.2">
      <c r="I1743" t="s">
        <v>1744</v>
      </c>
    </row>
    <row r="1744" spans="9:9" x14ac:dyDescent="0.2">
      <c r="I1744" t="s">
        <v>1744</v>
      </c>
    </row>
    <row r="1745" spans="9:9" x14ac:dyDescent="0.2">
      <c r="I1745" t="s">
        <v>1744</v>
      </c>
    </row>
    <row r="1746" spans="9:9" x14ac:dyDescent="0.2">
      <c r="I1746" t="s">
        <v>1744</v>
      </c>
    </row>
    <row r="1747" spans="9:9" x14ac:dyDescent="0.2">
      <c r="I1747" t="s">
        <v>1744</v>
      </c>
    </row>
    <row r="1748" spans="9:9" x14ac:dyDescent="0.2">
      <c r="I1748" t="s">
        <v>1744</v>
      </c>
    </row>
    <row r="1749" spans="9:9" x14ac:dyDescent="0.2">
      <c r="I1749" t="s">
        <v>1744</v>
      </c>
    </row>
    <row r="1750" spans="9:9" x14ac:dyDescent="0.2">
      <c r="I1750" t="s">
        <v>1744</v>
      </c>
    </row>
    <row r="1751" spans="9:9" x14ac:dyDescent="0.2">
      <c r="I1751" t="s">
        <v>1744</v>
      </c>
    </row>
    <row r="1752" spans="9:9" x14ac:dyDescent="0.2">
      <c r="I1752" t="s">
        <v>1744</v>
      </c>
    </row>
    <row r="1753" spans="9:9" x14ac:dyDescent="0.2">
      <c r="I1753" t="s">
        <v>1744</v>
      </c>
    </row>
    <row r="1754" spans="9:9" x14ac:dyDescent="0.2">
      <c r="I1754" t="s">
        <v>1744</v>
      </c>
    </row>
    <row r="1755" spans="9:9" x14ac:dyDescent="0.2">
      <c r="I1755" t="s">
        <v>1744</v>
      </c>
    </row>
    <row r="1756" spans="9:9" x14ac:dyDescent="0.2">
      <c r="I1756" t="s">
        <v>1744</v>
      </c>
    </row>
    <row r="1757" spans="9:9" x14ac:dyDescent="0.2">
      <c r="I1757" t="s">
        <v>1744</v>
      </c>
    </row>
    <row r="1758" spans="9:9" x14ac:dyDescent="0.2">
      <c r="I1758" t="s">
        <v>1744</v>
      </c>
    </row>
    <row r="1759" spans="9:9" x14ac:dyDescent="0.2">
      <c r="I1759" t="s">
        <v>1744</v>
      </c>
    </row>
    <row r="1760" spans="9:9" x14ac:dyDescent="0.2">
      <c r="I1760" t="s">
        <v>1744</v>
      </c>
    </row>
    <row r="1761" spans="9:9" x14ac:dyDescent="0.2">
      <c r="I1761" t="s">
        <v>1744</v>
      </c>
    </row>
    <row r="1762" spans="9:9" x14ac:dyDescent="0.2">
      <c r="I1762" t="s">
        <v>1744</v>
      </c>
    </row>
    <row r="1763" spans="9:9" x14ac:dyDescent="0.2">
      <c r="I1763" t="s">
        <v>1744</v>
      </c>
    </row>
    <row r="1764" spans="9:9" x14ac:dyDescent="0.2">
      <c r="I1764" t="s">
        <v>1744</v>
      </c>
    </row>
    <row r="1765" spans="9:9" x14ac:dyDescent="0.2">
      <c r="I1765" t="s">
        <v>1744</v>
      </c>
    </row>
    <row r="1766" spans="9:9" x14ac:dyDescent="0.2">
      <c r="I1766" t="s">
        <v>1744</v>
      </c>
    </row>
    <row r="1767" spans="9:9" x14ac:dyDescent="0.2">
      <c r="I1767" t="s">
        <v>1744</v>
      </c>
    </row>
    <row r="1768" spans="9:9" x14ac:dyDescent="0.2">
      <c r="I1768" t="s">
        <v>1744</v>
      </c>
    </row>
    <row r="1769" spans="9:9" x14ac:dyDescent="0.2">
      <c r="I1769" t="s">
        <v>1744</v>
      </c>
    </row>
    <row r="1770" spans="9:9" x14ac:dyDescent="0.2">
      <c r="I1770" t="s">
        <v>1744</v>
      </c>
    </row>
    <row r="1771" spans="9:9" x14ac:dyDescent="0.2">
      <c r="I1771" t="s">
        <v>1744</v>
      </c>
    </row>
    <row r="1772" spans="9:9" x14ac:dyDescent="0.2">
      <c r="I1772" t="s">
        <v>1744</v>
      </c>
    </row>
    <row r="1773" spans="9:9" x14ac:dyDescent="0.2">
      <c r="I1773" t="s">
        <v>1744</v>
      </c>
    </row>
    <row r="1774" spans="9:9" x14ac:dyDescent="0.2">
      <c r="I1774" t="s">
        <v>1744</v>
      </c>
    </row>
    <row r="1775" spans="9:9" x14ac:dyDescent="0.2">
      <c r="I1775" t="s">
        <v>1744</v>
      </c>
    </row>
    <row r="1776" spans="9:9" x14ac:dyDescent="0.2">
      <c r="I1776" t="s">
        <v>1744</v>
      </c>
    </row>
    <row r="1777" spans="9:9" x14ac:dyDescent="0.2">
      <c r="I1777" t="s">
        <v>1744</v>
      </c>
    </row>
    <row r="1778" spans="9:9" x14ac:dyDescent="0.2">
      <c r="I1778" t="s">
        <v>1744</v>
      </c>
    </row>
    <row r="1779" spans="9:9" x14ac:dyDescent="0.2">
      <c r="I1779" t="s">
        <v>1744</v>
      </c>
    </row>
    <row r="1780" spans="9:9" x14ac:dyDescent="0.2">
      <c r="I1780" t="s">
        <v>1744</v>
      </c>
    </row>
    <row r="1781" spans="9:9" x14ac:dyDescent="0.2">
      <c r="I1781" t="s">
        <v>1744</v>
      </c>
    </row>
    <row r="1782" spans="9:9" x14ac:dyDescent="0.2">
      <c r="I1782" t="s">
        <v>1744</v>
      </c>
    </row>
    <row r="1783" spans="9:9" x14ac:dyDescent="0.2">
      <c r="I1783" t="s">
        <v>1744</v>
      </c>
    </row>
    <row r="1784" spans="9:9" x14ac:dyDescent="0.2">
      <c r="I1784" t="s">
        <v>1744</v>
      </c>
    </row>
    <row r="1785" spans="9:9" x14ac:dyDescent="0.2">
      <c r="I1785" t="s">
        <v>1744</v>
      </c>
    </row>
    <row r="1786" spans="9:9" x14ac:dyDescent="0.2">
      <c r="I1786" t="s">
        <v>1744</v>
      </c>
    </row>
    <row r="1787" spans="9:9" x14ac:dyDescent="0.2">
      <c r="I1787" t="s">
        <v>1744</v>
      </c>
    </row>
    <row r="1788" spans="9:9" x14ac:dyDescent="0.2">
      <c r="I1788" t="s">
        <v>1744</v>
      </c>
    </row>
    <row r="1789" spans="9:9" x14ac:dyDescent="0.2">
      <c r="I1789" t="s">
        <v>1744</v>
      </c>
    </row>
    <row r="1790" spans="9:9" x14ac:dyDescent="0.2">
      <c r="I1790" t="s">
        <v>1744</v>
      </c>
    </row>
    <row r="1791" spans="9:9" x14ac:dyDescent="0.2">
      <c r="I1791" t="s">
        <v>1744</v>
      </c>
    </row>
    <row r="1792" spans="9:9" x14ac:dyDescent="0.2">
      <c r="I1792" t="s">
        <v>1744</v>
      </c>
    </row>
    <row r="1793" spans="9:9" x14ac:dyDescent="0.2">
      <c r="I1793" t="s">
        <v>1744</v>
      </c>
    </row>
    <row r="1794" spans="9:9" x14ac:dyDescent="0.2">
      <c r="I1794" t="s">
        <v>1744</v>
      </c>
    </row>
    <row r="1795" spans="9:9" x14ac:dyDescent="0.2">
      <c r="I1795" t="s">
        <v>1744</v>
      </c>
    </row>
    <row r="1796" spans="9:9" x14ac:dyDescent="0.2">
      <c r="I1796" t="s">
        <v>1744</v>
      </c>
    </row>
    <row r="1797" spans="9:9" x14ac:dyDescent="0.2">
      <c r="I1797" t="s">
        <v>1744</v>
      </c>
    </row>
    <row r="1798" spans="9:9" x14ac:dyDescent="0.2">
      <c r="I1798" t="s">
        <v>1744</v>
      </c>
    </row>
    <row r="1799" spans="9:9" x14ac:dyDescent="0.2">
      <c r="I1799" t="s">
        <v>1744</v>
      </c>
    </row>
    <row r="1800" spans="9:9" x14ac:dyDescent="0.2">
      <c r="I1800" t="s">
        <v>1744</v>
      </c>
    </row>
    <row r="1801" spans="9:9" x14ac:dyDescent="0.2">
      <c r="I1801" t="s">
        <v>1744</v>
      </c>
    </row>
    <row r="1802" spans="9:9" x14ac:dyDescent="0.2">
      <c r="I1802" t="s">
        <v>1744</v>
      </c>
    </row>
    <row r="1803" spans="9:9" x14ac:dyDescent="0.2">
      <c r="I1803" t="s">
        <v>1744</v>
      </c>
    </row>
    <row r="1804" spans="9:9" x14ac:dyDescent="0.2">
      <c r="I1804" t="s">
        <v>1744</v>
      </c>
    </row>
    <row r="1805" spans="9:9" x14ac:dyDescent="0.2">
      <c r="I1805" t="s">
        <v>1744</v>
      </c>
    </row>
    <row r="1806" spans="9:9" x14ac:dyDescent="0.2">
      <c r="I1806" t="s">
        <v>1744</v>
      </c>
    </row>
    <row r="1807" spans="9:9" x14ac:dyDescent="0.2">
      <c r="I1807" t="s">
        <v>1744</v>
      </c>
    </row>
    <row r="1808" spans="9:9" x14ac:dyDescent="0.2">
      <c r="I1808" t="s">
        <v>1744</v>
      </c>
    </row>
    <row r="1809" spans="9:9" x14ac:dyDescent="0.2">
      <c r="I1809" t="s">
        <v>1744</v>
      </c>
    </row>
    <row r="1810" spans="9:9" x14ac:dyDescent="0.2">
      <c r="I1810" t="s">
        <v>1744</v>
      </c>
    </row>
    <row r="1811" spans="9:9" x14ac:dyDescent="0.2">
      <c r="I1811" t="s">
        <v>1744</v>
      </c>
    </row>
    <row r="1812" spans="9:9" x14ac:dyDescent="0.2">
      <c r="I1812" t="s">
        <v>1744</v>
      </c>
    </row>
    <row r="1813" spans="9:9" x14ac:dyDescent="0.2">
      <c r="I1813" t="s">
        <v>1744</v>
      </c>
    </row>
    <row r="1814" spans="9:9" x14ac:dyDescent="0.2">
      <c r="I1814" t="s">
        <v>1744</v>
      </c>
    </row>
    <row r="1815" spans="9:9" x14ac:dyDescent="0.2">
      <c r="I1815" t="s">
        <v>1744</v>
      </c>
    </row>
    <row r="1816" spans="9:9" x14ac:dyDescent="0.2">
      <c r="I1816" t="s">
        <v>1744</v>
      </c>
    </row>
    <row r="1817" spans="9:9" x14ac:dyDescent="0.2">
      <c r="I1817" t="s">
        <v>1744</v>
      </c>
    </row>
    <row r="1818" spans="9:9" x14ac:dyDescent="0.2">
      <c r="I1818" t="s">
        <v>1744</v>
      </c>
    </row>
    <row r="1819" spans="9:9" x14ac:dyDescent="0.2">
      <c r="I1819" t="s">
        <v>1744</v>
      </c>
    </row>
    <row r="1820" spans="9:9" x14ac:dyDescent="0.2">
      <c r="I1820" t="s">
        <v>1744</v>
      </c>
    </row>
    <row r="1821" spans="9:9" x14ac:dyDescent="0.2">
      <c r="I1821" t="s">
        <v>1744</v>
      </c>
    </row>
    <row r="1822" spans="9:9" x14ac:dyDescent="0.2">
      <c r="I1822" t="s">
        <v>1744</v>
      </c>
    </row>
    <row r="1823" spans="9:9" x14ac:dyDescent="0.2">
      <c r="I1823" t="s">
        <v>1744</v>
      </c>
    </row>
    <row r="1824" spans="9:9" x14ac:dyDescent="0.2">
      <c r="I1824" t="s">
        <v>1744</v>
      </c>
    </row>
    <row r="1825" spans="9:9" x14ac:dyDescent="0.2">
      <c r="I1825" t="s">
        <v>1744</v>
      </c>
    </row>
    <row r="1826" spans="9:9" x14ac:dyDescent="0.2">
      <c r="I1826" t="s">
        <v>1744</v>
      </c>
    </row>
    <row r="1827" spans="9:9" x14ac:dyDescent="0.2">
      <c r="I1827" t="s">
        <v>1744</v>
      </c>
    </row>
    <row r="1828" spans="9:9" x14ac:dyDescent="0.2">
      <c r="I1828" t="s">
        <v>1744</v>
      </c>
    </row>
    <row r="1829" spans="9:9" x14ac:dyDescent="0.2">
      <c r="I1829" t="s">
        <v>1744</v>
      </c>
    </row>
    <row r="1830" spans="9:9" x14ac:dyDescent="0.2">
      <c r="I1830" t="s">
        <v>1744</v>
      </c>
    </row>
    <row r="1831" spans="9:9" x14ac:dyDescent="0.2">
      <c r="I1831" t="s">
        <v>1744</v>
      </c>
    </row>
    <row r="1832" spans="9:9" x14ac:dyDescent="0.2">
      <c r="I1832" t="s">
        <v>1744</v>
      </c>
    </row>
    <row r="1833" spans="9:9" x14ac:dyDescent="0.2">
      <c r="I1833" t="s">
        <v>1744</v>
      </c>
    </row>
    <row r="1834" spans="9:9" x14ac:dyDescent="0.2">
      <c r="I1834" t="s">
        <v>1744</v>
      </c>
    </row>
    <row r="1835" spans="9:9" x14ac:dyDescent="0.2">
      <c r="I1835" t="s">
        <v>1744</v>
      </c>
    </row>
    <row r="1836" spans="9:9" x14ac:dyDescent="0.2">
      <c r="I1836" t="s">
        <v>1744</v>
      </c>
    </row>
    <row r="1837" spans="9:9" x14ac:dyDescent="0.2">
      <c r="I1837" t="s">
        <v>1744</v>
      </c>
    </row>
    <row r="1838" spans="9:9" x14ac:dyDescent="0.2">
      <c r="I1838" t="s">
        <v>1744</v>
      </c>
    </row>
    <row r="1839" spans="9:9" x14ac:dyDescent="0.2">
      <c r="I1839" t="s">
        <v>1744</v>
      </c>
    </row>
    <row r="1840" spans="9:9" x14ac:dyDescent="0.2">
      <c r="I1840" t="s">
        <v>1744</v>
      </c>
    </row>
    <row r="1841" spans="9:9" x14ac:dyDescent="0.2">
      <c r="I1841" t="s">
        <v>1744</v>
      </c>
    </row>
    <row r="1842" spans="9:9" x14ac:dyDescent="0.2">
      <c r="I1842" t="s">
        <v>1744</v>
      </c>
    </row>
    <row r="1843" spans="9:9" x14ac:dyDescent="0.2">
      <c r="I1843" t="s">
        <v>1744</v>
      </c>
    </row>
    <row r="1844" spans="9:9" x14ac:dyDescent="0.2">
      <c r="I1844" t="s">
        <v>1744</v>
      </c>
    </row>
    <row r="1845" spans="9:9" x14ac:dyDescent="0.2">
      <c r="I1845" t="s">
        <v>1744</v>
      </c>
    </row>
    <row r="1846" spans="9:9" x14ac:dyDescent="0.2">
      <c r="I1846" t="s">
        <v>1744</v>
      </c>
    </row>
    <row r="1847" spans="9:9" x14ac:dyDescent="0.2">
      <c r="I1847" t="s">
        <v>1744</v>
      </c>
    </row>
    <row r="1848" spans="9:9" x14ac:dyDescent="0.2">
      <c r="I1848" t="s">
        <v>1744</v>
      </c>
    </row>
    <row r="1849" spans="9:9" x14ac:dyDescent="0.2">
      <c r="I1849" t="s">
        <v>1744</v>
      </c>
    </row>
    <row r="1850" spans="9:9" x14ac:dyDescent="0.2">
      <c r="I1850" t="s">
        <v>1744</v>
      </c>
    </row>
    <row r="1851" spans="9:9" x14ac:dyDescent="0.2">
      <c r="I1851" t="s">
        <v>1744</v>
      </c>
    </row>
    <row r="1852" spans="9:9" x14ac:dyDescent="0.2">
      <c r="I1852" t="s">
        <v>1744</v>
      </c>
    </row>
    <row r="1853" spans="9:9" x14ac:dyDescent="0.2">
      <c r="I1853" t="s">
        <v>1744</v>
      </c>
    </row>
    <row r="1854" spans="9:9" x14ac:dyDescent="0.2">
      <c r="I1854" t="s">
        <v>1744</v>
      </c>
    </row>
    <row r="1855" spans="9:9" x14ac:dyDescent="0.2">
      <c r="I1855" t="s">
        <v>1744</v>
      </c>
    </row>
    <row r="1856" spans="9:9" x14ac:dyDescent="0.2">
      <c r="I1856" t="s">
        <v>1744</v>
      </c>
    </row>
    <row r="1857" spans="9:9" x14ac:dyDescent="0.2">
      <c r="I1857" t="s">
        <v>1744</v>
      </c>
    </row>
    <row r="1858" spans="9:9" x14ac:dyDescent="0.2">
      <c r="I1858" t="s">
        <v>1744</v>
      </c>
    </row>
    <row r="1859" spans="9:9" x14ac:dyDescent="0.2">
      <c r="I1859" t="s">
        <v>1744</v>
      </c>
    </row>
    <row r="1860" spans="9:9" x14ac:dyDescent="0.2">
      <c r="I1860" t="s">
        <v>1744</v>
      </c>
    </row>
    <row r="1861" spans="9:9" x14ac:dyDescent="0.2">
      <c r="I1861" t="s">
        <v>1744</v>
      </c>
    </row>
    <row r="1862" spans="9:9" x14ac:dyDescent="0.2">
      <c r="I1862" t="s">
        <v>1744</v>
      </c>
    </row>
    <row r="1863" spans="9:9" x14ac:dyDescent="0.2">
      <c r="I1863" t="s">
        <v>1744</v>
      </c>
    </row>
    <row r="1864" spans="9:9" x14ac:dyDescent="0.2">
      <c r="I1864" t="s">
        <v>1744</v>
      </c>
    </row>
    <row r="1865" spans="9:9" x14ac:dyDescent="0.2">
      <c r="I1865" t="s">
        <v>1744</v>
      </c>
    </row>
    <row r="1866" spans="9:9" x14ac:dyDescent="0.2">
      <c r="I1866" t="s">
        <v>1744</v>
      </c>
    </row>
    <row r="1867" spans="9:9" x14ac:dyDescent="0.2">
      <c r="I1867" t="s">
        <v>1744</v>
      </c>
    </row>
    <row r="1868" spans="9:9" x14ac:dyDescent="0.2">
      <c r="I1868" t="s">
        <v>1744</v>
      </c>
    </row>
    <row r="1869" spans="9:9" x14ac:dyDescent="0.2">
      <c r="I1869" t="s">
        <v>1744</v>
      </c>
    </row>
    <row r="1870" spans="9:9" x14ac:dyDescent="0.2">
      <c r="I1870" t="s">
        <v>1744</v>
      </c>
    </row>
    <row r="1871" spans="9:9" x14ac:dyDescent="0.2">
      <c r="I1871" t="s">
        <v>1744</v>
      </c>
    </row>
    <row r="1872" spans="9:9" x14ac:dyDescent="0.2">
      <c r="I1872" t="s">
        <v>1744</v>
      </c>
    </row>
    <row r="1873" spans="9:9" x14ac:dyDescent="0.2">
      <c r="I1873" t="s">
        <v>1744</v>
      </c>
    </row>
    <row r="1874" spans="9:9" x14ac:dyDescent="0.2">
      <c r="I1874" t="s">
        <v>1744</v>
      </c>
    </row>
    <row r="1875" spans="9:9" x14ac:dyDescent="0.2">
      <c r="I1875" t="s">
        <v>1744</v>
      </c>
    </row>
    <row r="1876" spans="9:9" x14ac:dyDescent="0.2">
      <c r="I1876" t="s">
        <v>1744</v>
      </c>
    </row>
    <row r="1877" spans="9:9" x14ac:dyDescent="0.2">
      <c r="I1877" t="s">
        <v>1744</v>
      </c>
    </row>
    <row r="1878" spans="9:9" x14ac:dyDescent="0.2">
      <c r="I1878" t="s">
        <v>1744</v>
      </c>
    </row>
    <row r="1879" spans="9:9" x14ac:dyDescent="0.2">
      <c r="I1879" t="s">
        <v>1744</v>
      </c>
    </row>
    <row r="1880" spans="9:9" x14ac:dyDescent="0.2">
      <c r="I1880" t="s">
        <v>1744</v>
      </c>
    </row>
    <row r="1881" spans="9:9" x14ac:dyDescent="0.2">
      <c r="I1881" t="s">
        <v>1744</v>
      </c>
    </row>
    <row r="1882" spans="9:9" x14ac:dyDescent="0.2">
      <c r="I1882" t="s">
        <v>1744</v>
      </c>
    </row>
    <row r="1883" spans="9:9" x14ac:dyDescent="0.2">
      <c r="I1883" t="s">
        <v>1744</v>
      </c>
    </row>
    <row r="1884" spans="9:9" x14ac:dyDescent="0.2">
      <c r="I1884" t="s">
        <v>1744</v>
      </c>
    </row>
    <row r="1885" spans="9:9" x14ac:dyDescent="0.2">
      <c r="I1885" t="s">
        <v>1744</v>
      </c>
    </row>
    <row r="1886" spans="9:9" x14ac:dyDescent="0.2">
      <c r="I1886" t="s">
        <v>1744</v>
      </c>
    </row>
    <row r="1887" spans="9:9" x14ac:dyDescent="0.2">
      <c r="I1887" t="s">
        <v>1744</v>
      </c>
    </row>
    <row r="1888" spans="9:9" x14ac:dyDescent="0.2">
      <c r="I1888" t="s">
        <v>1744</v>
      </c>
    </row>
    <row r="1889" spans="9:9" x14ac:dyDescent="0.2">
      <c r="I1889" t="s">
        <v>1744</v>
      </c>
    </row>
    <row r="1890" spans="9:9" x14ac:dyDescent="0.2">
      <c r="I1890" t="s">
        <v>1744</v>
      </c>
    </row>
    <row r="1891" spans="9:9" x14ac:dyDescent="0.2">
      <c r="I1891" t="s">
        <v>1744</v>
      </c>
    </row>
    <row r="1892" spans="9:9" x14ac:dyDescent="0.2">
      <c r="I1892" t="s">
        <v>1744</v>
      </c>
    </row>
    <row r="1893" spans="9:9" x14ac:dyDescent="0.2">
      <c r="I1893" t="s">
        <v>1744</v>
      </c>
    </row>
    <row r="1894" spans="9:9" x14ac:dyDescent="0.2">
      <c r="I1894" t="s">
        <v>1744</v>
      </c>
    </row>
    <row r="1895" spans="9:9" x14ac:dyDescent="0.2">
      <c r="I1895" t="s">
        <v>1744</v>
      </c>
    </row>
    <row r="1896" spans="9:9" x14ac:dyDescent="0.2">
      <c r="I1896" t="s">
        <v>1744</v>
      </c>
    </row>
    <row r="1897" spans="9:9" x14ac:dyDescent="0.2">
      <c r="I1897" t="s">
        <v>1744</v>
      </c>
    </row>
    <row r="1898" spans="9:9" x14ac:dyDescent="0.2">
      <c r="I1898" t="s">
        <v>1744</v>
      </c>
    </row>
    <row r="1899" spans="9:9" x14ac:dyDescent="0.2">
      <c r="I1899" t="s">
        <v>1744</v>
      </c>
    </row>
    <row r="1900" spans="9:9" x14ac:dyDescent="0.2">
      <c r="I1900" t="s">
        <v>1744</v>
      </c>
    </row>
    <row r="1901" spans="9:9" x14ac:dyDescent="0.2">
      <c r="I1901" t="s">
        <v>1744</v>
      </c>
    </row>
    <row r="1902" spans="9:9" x14ac:dyDescent="0.2">
      <c r="I1902" t="s">
        <v>1744</v>
      </c>
    </row>
    <row r="1903" spans="9:9" x14ac:dyDescent="0.2">
      <c r="I1903" t="s">
        <v>1744</v>
      </c>
    </row>
    <row r="1904" spans="9:9" x14ac:dyDescent="0.2">
      <c r="I1904" t="s">
        <v>1744</v>
      </c>
    </row>
    <row r="1905" spans="9:9" x14ac:dyDescent="0.2">
      <c r="I1905" t="s">
        <v>1744</v>
      </c>
    </row>
    <row r="1906" spans="9:9" x14ac:dyDescent="0.2">
      <c r="I1906" t="s">
        <v>1744</v>
      </c>
    </row>
    <row r="1907" spans="9:9" x14ac:dyDescent="0.2">
      <c r="I1907" t="s">
        <v>1744</v>
      </c>
    </row>
    <row r="1908" spans="9:9" x14ac:dyDescent="0.2">
      <c r="I1908" t="s">
        <v>1744</v>
      </c>
    </row>
    <row r="1909" spans="9:9" x14ac:dyDescent="0.2">
      <c r="I1909" t="s">
        <v>1744</v>
      </c>
    </row>
    <row r="1910" spans="9:9" x14ac:dyDescent="0.2">
      <c r="I1910" t="s">
        <v>1744</v>
      </c>
    </row>
    <row r="1911" spans="9:9" x14ac:dyDescent="0.2">
      <c r="I1911" t="s">
        <v>1744</v>
      </c>
    </row>
    <row r="1912" spans="9:9" x14ac:dyDescent="0.2">
      <c r="I1912" t="s">
        <v>1744</v>
      </c>
    </row>
    <row r="1913" spans="9:9" x14ac:dyDescent="0.2">
      <c r="I1913" t="s">
        <v>1744</v>
      </c>
    </row>
    <row r="1914" spans="9:9" x14ac:dyDescent="0.2">
      <c r="I1914" t="s">
        <v>1744</v>
      </c>
    </row>
    <row r="1915" spans="9:9" x14ac:dyDescent="0.2">
      <c r="I1915" t="s">
        <v>1744</v>
      </c>
    </row>
    <row r="1916" spans="9:9" x14ac:dyDescent="0.2">
      <c r="I1916" t="s">
        <v>1744</v>
      </c>
    </row>
    <row r="1917" spans="9:9" x14ac:dyDescent="0.2">
      <c r="I1917" t="s">
        <v>1744</v>
      </c>
    </row>
    <row r="1918" spans="9:9" x14ac:dyDescent="0.2">
      <c r="I1918" t="s">
        <v>1744</v>
      </c>
    </row>
    <row r="1919" spans="9:9" x14ac:dyDescent="0.2">
      <c r="I1919" t="s">
        <v>1744</v>
      </c>
    </row>
    <row r="1920" spans="9:9" x14ac:dyDescent="0.2">
      <c r="I1920" t="s">
        <v>1744</v>
      </c>
    </row>
    <row r="1921" spans="9:9" x14ac:dyDescent="0.2">
      <c r="I1921" t="s">
        <v>1744</v>
      </c>
    </row>
    <row r="1922" spans="9:9" x14ac:dyDescent="0.2">
      <c r="I1922" t="s">
        <v>1744</v>
      </c>
    </row>
    <row r="1923" spans="9:9" x14ac:dyDescent="0.2">
      <c r="I1923" t="s">
        <v>1744</v>
      </c>
    </row>
    <row r="1924" spans="9:9" x14ac:dyDescent="0.2">
      <c r="I1924" t="s">
        <v>1744</v>
      </c>
    </row>
    <row r="1925" spans="9:9" x14ac:dyDescent="0.2">
      <c r="I1925" t="s">
        <v>1744</v>
      </c>
    </row>
    <row r="1926" spans="9:9" x14ac:dyDescent="0.2">
      <c r="I1926" t="s">
        <v>1744</v>
      </c>
    </row>
    <row r="1927" spans="9:9" x14ac:dyDescent="0.2">
      <c r="I1927" t="s">
        <v>1744</v>
      </c>
    </row>
    <row r="1928" spans="9:9" x14ac:dyDescent="0.2">
      <c r="I1928" t="s">
        <v>1744</v>
      </c>
    </row>
    <row r="1929" spans="9:9" x14ac:dyDescent="0.2">
      <c r="I1929" t="s">
        <v>1744</v>
      </c>
    </row>
    <row r="1930" spans="9:9" x14ac:dyDescent="0.2">
      <c r="I1930" t="s">
        <v>1744</v>
      </c>
    </row>
    <row r="1931" spans="9:9" x14ac:dyDescent="0.2">
      <c r="I1931" t="s">
        <v>1744</v>
      </c>
    </row>
    <row r="1932" spans="9:9" x14ac:dyDescent="0.2">
      <c r="I1932" t="s">
        <v>1744</v>
      </c>
    </row>
    <row r="1933" spans="9:9" x14ac:dyDescent="0.2">
      <c r="I1933" t="s">
        <v>1744</v>
      </c>
    </row>
    <row r="1934" spans="9:9" x14ac:dyDescent="0.2">
      <c r="I1934" t="s">
        <v>1744</v>
      </c>
    </row>
    <row r="1935" spans="9:9" x14ac:dyDescent="0.2">
      <c r="I1935" t="s">
        <v>1744</v>
      </c>
    </row>
    <row r="1936" spans="9:9" x14ac:dyDescent="0.2">
      <c r="I1936" t="s">
        <v>1744</v>
      </c>
    </row>
    <row r="1937" spans="9:9" x14ac:dyDescent="0.2">
      <c r="I1937" t="s">
        <v>1744</v>
      </c>
    </row>
    <row r="1938" spans="9:9" x14ac:dyDescent="0.2">
      <c r="I1938" t="s">
        <v>1744</v>
      </c>
    </row>
    <row r="1939" spans="9:9" x14ac:dyDescent="0.2">
      <c r="I1939" t="s">
        <v>1744</v>
      </c>
    </row>
    <row r="1940" spans="9:9" x14ac:dyDescent="0.2">
      <c r="I1940" t="s">
        <v>1744</v>
      </c>
    </row>
    <row r="1941" spans="9:9" x14ac:dyDescent="0.2">
      <c r="I1941" t="s">
        <v>1744</v>
      </c>
    </row>
    <row r="1942" spans="9:9" x14ac:dyDescent="0.2">
      <c r="I1942" t="s">
        <v>1744</v>
      </c>
    </row>
    <row r="1943" spans="9:9" x14ac:dyDescent="0.2">
      <c r="I1943" t="s">
        <v>1744</v>
      </c>
    </row>
    <row r="1944" spans="9:9" x14ac:dyDescent="0.2">
      <c r="I1944" t="s">
        <v>1744</v>
      </c>
    </row>
    <row r="1945" spans="9:9" x14ac:dyDescent="0.2">
      <c r="I1945" t="s">
        <v>1744</v>
      </c>
    </row>
    <row r="1946" spans="9:9" x14ac:dyDescent="0.2">
      <c r="I1946" t="s">
        <v>1744</v>
      </c>
    </row>
    <row r="1947" spans="9:9" x14ac:dyDescent="0.2">
      <c r="I1947" t="s">
        <v>1744</v>
      </c>
    </row>
    <row r="1948" spans="9:9" x14ac:dyDescent="0.2">
      <c r="I1948" t="s">
        <v>1744</v>
      </c>
    </row>
    <row r="1949" spans="9:9" x14ac:dyDescent="0.2">
      <c r="I1949" t="s">
        <v>1744</v>
      </c>
    </row>
    <row r="1950" spans="9:9" x14ac:dyDescent="0.2">
      <c r="I1950" t="s">
        <v>1744</v>
      </c>
    </row>
    <row r="1951" spans="9:9" x14ac:dyDescent="0.2">
      <c r="I1951" t="s">
        <v>1744</v>
      </c>
    </row>
    <row r="1952" spans="9:9" x14ac:dyDescent="0.2">
      <c r="I1952" t="s">
        <v>1744</v>
      </c>
    </row>
    <row r="1953" spans="9:9" x14ac:dyDescent="0.2">
      <c r="I1953" t="s">
        <v>1744</v>
      </c>
    </row>
    <row r="1954" spans="9:9" x14ac:dyDescent="0.2">
      <c r="I1954" t="s">
        <v>1744</v>
      </c>
    </row>
    <row r="1955" spans="9:9" x14ac:dyDescent="0.2">
      <c r="I1955" t="s">
        <v>1744</v>
      </c>
    </row>
    <row r="1956" spans="9:9" x14ac:dyDescent="0.2">
      <c r="I1956" t="s">
        <v>1744</v>
      </c>
    </row>
    <row r="1957" spans="9:9" x14ac:dyDescent="0.2">
      <c r="I1957" t="s">
        <v>1744</v>
      </c>
    </row>
    <row r="1958" spans="9:9" x14ac:dyDescent="0.2">
      <c r="I1958" t="s">
        <v>1744</v>
      </c>
    </row>
    <row r="1959" spans="9:9" x14ac:dyDescent="0.2">
      <c r="I1959" t="s">
        <v>1744</v>
      </c>
    </row>
    <row r="1960" spans="9:9" x14ac:dyDescent="0.2">
      <c r="I1960" t="s">
        <v>1744</v>
      </c>
    </row>
    <row r="1961" spans="9:9" x14ac:dyDescent="0.2">
      <c r="I1961" t="s">
        <v>1744</v>
      </c>
    </row>
    <row r="1962" spans="9:9" x14ac:dyDescent="0.2">
      <c r="I1962" t="s">
        <v>1744</v>
      </c>
    </row>
    <row r="1963" spans="9:9" x14ac:dyDescent="0.2">
      <c r="I1963" t="s">
        <v>1744</v>
      </c>
    </row>
    <row r="1964" spans="9:9" x14ac:dyDescent="0.2">
      <c r="I1964" t="s">
        <v>1744</v>
      </c>
    </row>
    <row r="1965" spans="9:9" x14ac:dyDescent="0.2">
      <c r="I1965" t="s">
        <v>1744</v>
      </c>
    </row>
    <row r="1966" spans="9:9" x14ac:dyDescent="0.2">
      <c r="I1966" t="s">
        <v>1744</v>
      </c>
    </row>
    <row r="1967" spans="9:9" x14ac:dyDescent="0.2">
      <c r="I1967" t="s">
        <v>1744</v>
      </c>
    </row>
    <row r="1968" spans="9:9" x14ac:dyDescent="0.2">
      <c r="I1968" t="s">
        <v>1744</v>
      </c>
    </row>
    <row r="1969" spans="9:9" x14ac:dyDescent="0.2">
      <c r="I1969" t="s">
        <v>1744</v>
      </c>
    </row>
    <row r="1970" spans="9:9" x14ac:dyDescent="0.2">
      <c r="I1970" t="s">
        <v>1744</v>
      </c>
    </row>
    <row r="1971" spans="9:9" x14ac:dyDescent="0.2">
      <c r="I1971" t="s">
        <v>1744</v>
      </c>
    </row>
    <row r="1972" spans="9:9" x14ac:dyDescent="0.2">
      <c r="I1972" t="s">
        <v>1744</v>
      </c>
    </row>
    <row r="1973" spans="9:9" x14ac:dyDescent="0.2">
      <c r="I1973" t="s">
        <v>1744</v>
      </c>
    </row>
    <row r="1974" spans="9:9" x14ac:dyDescent="0.2">
      <c r="I1974" t="s">
        <v>1744</v>
      </c>
    </row>
    <row r="1975" spans="9:9" x14ac:dyDescent="0.2">
      <c r="I1975" t="s">
        <v>1744</v>
      </c>
    </row>
  </sheetData>
  <hyperlinks>
    <hyperlink ref="J12" r:id="rId1" xr:uid="{8F97A517-1782-DF4F-9BB6-A7B3B0CB53B8}"/>
    <hyperlink ref="J13" r:id="rId2" xr:uid="{A50B5D52-4FF6-7646-BA16-048C85337D52}"/>
    <hyperlink ref="J14" r:id="rId3" xr:uid="{95B52F9F-A42B-764A-BBD7-3D048DCBDCEA}"/>
    <hyperlink ref="J15" r:id="rId4" xr:uid="{A819A447-6A02-A54B-91D2-289B1300CA24}"/>
    <hyperlink ref="J17" r:id="rId5" xr:uid="{45176258-9A44-3C44-92AC-8C476397FB28}"/>
    <hyperlink ref="J16" r:id="rId6" xr:uid="{75525622-E0D7-4A48-B435-D7997B911A47}"/>
    <hyperlink ref="J18" r:id="rId7" xr:uid="{860DCE4D-BF3B-894C-9767-4694CED288DB}"/>
    <hyperlink ref="J19" r:id="rId8" xr:uid="{9D21F1E5-0D96-C942-93ED-2723F894C957}"/>
    <hyperlink ref="J20" r:id="rId9" xr:uid="{9CA222FD-754D-6F42-8F73-8E606D4EB356}"/>
    <hyperlink ref="J21" r:id="rId10" xr:uid="{BCA8C0CB-D368-CB48-A92A-6FFC166476C8}"/>
    <hyperlink ref="J22" r:id="rId11" xr:uid="{1458E6B7-C025-6F4E-91E8-C4D20E921431}"/>
    <hyperlink ref="J23" r:id="rId12" xr:uid="{AD65F466-1218-F043-B5BA-59626825D329}"/>
    <hyperlink ref="J24" r:id="rId13" xr:uid="{687B752E-1ABE-5442-8C33-2F570330B187}"/>
    <hyperlink ref="J25" r:id="rId14" xr:uid="{C9A89C64-50F1-A84D-8013-D690E1B2C1F6}"/>
    <hyperlink ref="J26" r:id="rId15" xr:uid="{16560BC3-8676-8748-BB39-5FD24BD3FF74}"/>
    <hyperlink ref="J27" r:id="rId16" xr:uid="{6F22C606-FAE6-7443-A35E-1E4924B7BAE0}"/>
    <hyperlink ref="J28" r:id="rId17" xr:uid="{D94FD634-3C49-C34A-BB6C-0C39E4D85C1D}"/>
    <hyperlink ref="J29" r:id="rId18" xr:uid="{A53989BF-43ED-7E43-9D6B-08F36CF102B2}"/>
    <hyperlink ref="J30" r:id="rId19" xr:uid="{1F3DB18E-E942-BB44-81DC-009CFF051D41}"/>
    <hyperlink ref="J31" r:id="rId20" xr:uid="{9A83D06D-0D81-CF41-BEBE-BCFEB23EEC79}"/>
    <hyperlink ref="J32" r:id="rId21" xr:uid="{5DBF187E-19D0-A940-AFBC-E0AE6E3A8208}"/>
    <hyperlink ref="J33" r:id="rId22" xr:uid="{1446B23F-F8F6-AA46-B3D4-5E179196643A}"/>
    <hyperlink ref="J34" r:id="rId23" xr:uid="{C1D07BA1-4A74-884E-8357-99EF0EEAB383}"/>
    <hyperlink ref="J35" r:id="rId24" xr:uid="{2FA2128C-1C67-2345-8438-B77BABBF3449}"/>
    <hyperlink ref="J36" r:id="rId25" xr:uid="{17899563-14A7-3042-B74D-2310FA6A79D3}"/>
    <hyperlink ref="J37" r:id="rId26" xr:uid="{46B86359-7FF5-5F43-A2E5-E04E5DA2EFD6}"/>
    <hyperlink ref="J38" r:id="rId27" xr:uid="{13E581EF-6E64-764E-8B31-55D809DF5B3C}"/>
    <hyperlink ref="J39" r:id="rId28" xr:uid="{6D3F25FE-6586-EF41-BA72-89997BC19882}"/>
    <hyperlink ref="J40" r:id="rId29" xr:uid="{42C3239E-7880-2B49-9495-1FEFAA781ED8}"/>
    <hyperlink ref="J41" r:id="rId30" xr:uid="{C699FE25-3164-6049-819A-A3DCABFF50B2}"/>
    <hyperlink ref="J42" r:id="rId31" xr:uid="{4B10492B-9CF5-9E46-A988-CC626C0ACBBF}"/>
    <hyperlink ref="J43" r:id="rId32" xr:uid="{553C5EC2-4884-944C-A375-668E94660C9D}"/>
    <hyperlink ref="J44" r:id="rId33" xr:uid="{7AB65DFC-5589-D84F-AEE2-E36403536DB4}"/>
    <hyperlink ref="J45" r:id="rId34" xr:uid="{84EFEF70-D3E8-D941-8444-2E5F03AB700A}"/>
    <hyperlink ref="J46" r:id="rId35" xr:uid="{BFD2C2EF-3CC4-464C-8054-4E64CC9CAFF4}"/>
    <hyperlink ref="J47" r:id="rId36" xr:uid="{B3A8668C-4B64-D54D-AF9D-C452B4625523}"/>
    <hyperlink ref="J48" r:id="rId37" xr:uid="{4E5C8487-C693-7E40-ABA5-163931980A5A}"/>
    <hyperlink ref="J49" r:id="rId38" xr:uid="{C7276809-9E30-BA47-BFE4-EB0C4FA6DC36}"/>
    <hyperlink ref="J50" r:id="rId39" xr:uid="{50FBCEB2-1935-2341-B61E-ADD903C7917B}"/>
    <hyperlink ref="J51" r:id="rId40" xr:uid="{3F5D865F-FCA7-054A-8144-E7B98362A257}"/>
    <hyperlink ref="J52" r:id="rId41" xr:uid="{7905FC91-CC2E-EB45-B8DE-F7F625CB615C}"/>
    <hyperlink ref="J53" r:id="rId42" xr:uid="{581E50E5-40FC-D542-883B-6AD0E79F30C7}"/>
    <hyperlink ref="J54" r:id="rId43" xr:uid="{74C14A19-6B18-E047-8652-5E41B362086C}"/>
    <hyperlink ref="J55" r:id="rId44" xr:uid="{958A2193-149B-704D-AAD1-98481A39386F}"/>
    <hyperlink ref="J56" r:id="rId45" xr:uid="{505A4B79-BEB5-9C49-89B7-12EA8557DADE}"/>
    <hyperlink ref="J57" r:id="rId46" xr:uid="{D68270A8-9C84-9640-B8E1-39BDD1D96C5A}"/>
    <hyperlink ref="J58" r:id="rId47" xr:uid="{17422219-2FD6-3449-9DF7-58C911427A47}"/>
    <hyperlink ref="J59" r:id="rId48" xr:uid="{5A3B1935-1317-AD4C-AC93-2A798084D28F}"/>
    <hyperlink ref="J60" r:id="rId49" xr:uid="{6C6CEE09-7804-944D-AA30-FC8ECFA40C59}"/>
    <hyperlink ref="J61" r:id="rId50" xr:uid="{F0469AB3-166B-684B-8CE7-3EC361E7102C}"/>
    <hyperlink ref="J62" r:id="rId51" xr:uid="{2D031197-276C-D047-8C6C-2F52928C9D0C}"/>
    <hyperlink ref="J63" r:id="rId52" xr:uid="{2DF0947B-4678-7347-BC54-2914F80BA49F}"/>
    <hyperlink ref="J64" r:id="rId53" xr:uid="{D460F2FC-D56B-1343-B2DE-21E0BCCAF202}"/>
    <hyperlink ref="J65" r:id="rId54" xr:uid="{EA207128-A14E-9C4C-A94E-469EC2B37703}"/>
    <hyperlink ref="J66" r:id="rId55" xr:uid="{877E7C66-9F4E-E24D-87AB-452E7422743B}"/>
    <hyperlink ref="J67" r:id="rId56" xr:uid="{D520F575-AE94-824C-8A37-ED0BAAD0283D}"/>
    <hyperlink ref="J68" r:id="rId57" xr:uid="{A3B90CDF-679B-D842-9813-984F78486021}"/>
    <hyperlink ref="J69" r:id="rId58" xr:uid="{E1F2CDFD-6A05-984A-92B1-1D96161AEAC3}"/>
    <hyperlink ref="J70" r:id="rId59" xr:uid="{13920EFA-2AA0-3442-9C58-3DC93C384915}"/>
    <hyperlink ref="J71" r:id="rId60" xr:uid="{2B995EA4-6311-6448-BA5D-D2D184413586}"/>
    <hyperlink ref="J72" r:id="rId61" xr:uid="{AC38C9E3-66DC-7645-A96C-D7AA7A4FFC1D}"/>
    <hyperlink ref="J73" r:id="rId62" xr:uid="{78BCED23-D05C-3949-8D92-13063CFB84C1}"/>
    <hyperlink ref="J74" r:id="rId63" xr:uid="{C6D76409-9998-7448-BF19-3453759727D9}"/>
    <hyperlink ref="J75" r:id="rId64" xr:uid="{510FA355-D6CA-6F45-97F2-8864FD5CD4D7}"/>
    <hyperlink ref="J76" r:id="rId65" xr:uid="{A585D257-9DE0-D44D-BCCF-35BA088ABEF7}"/>
    <hyperlink ref="J77" r:id="rId66" xr:uid="{C2475DD9-DC18-E041-9192-AAE15C24D805}"/>
    <hyperlink ref="J78" r:id="rId67" xr:uid="{A312BC65-B8CC-6B42-B076-84EF089D2482}"/>
    <hyperlink ref="J79" r:id="rId68" xr:uid="{D86CDC29-4171-CE47-983B-859CF0137E4A}"/>
    <hyperlink ref="J80" r:id="rId69" xr:uid="{E227CB3D-66E2-1E4E-AF00-95768F8D8635}"/>
    <hyperlink ref="J81" r:id="rId70" xr:uid="{BA4B088C-4220-754C-A53C-FF24DAA736B1}"/>
    <hyperlink ref="J82" r:id="rId71" xr:uid="{66CE19F8-F87B-FA44-9594-654B7C63048E}"/>
    <hyperlink ref="J83" r:id="rId72" xr:uid="{93C2B304-261D-F64E-8424-F77F0E2BCF45}"/>
    <hyperlink ref="J84" r:id="rId73" xr:uid="{A8FC3EAF-97D2-5E45-BD39-3CBC18C24B69}"/>
    <hyperlink ref="J85" r:id="rId74" xr:uid="{52C2F89A-2C21-CA4C-BD26-CE2234C10DB7}"/>
    <hyperlink ref="J86" r:id="rId75" xr:uid="{60742125-6D6E-6744-8731-B8532BDBAA2E}"/>
    <hyperlink ref="J87" r:id="rId76" xr:uid="{DF2F8ED4-ED65-0140-8C9C-D74D031B51A6}"/>
    <hyperlink ref="J88" r:id="rId77" xr:uid="{4AEFEC26-3F78-5240-AFB8-90784D9EA9A0}"/>
    <hyperlink ref="J89" r:id="rId78" xr:uid="{841ECE9A-9CE7-AB45-96C8-354672A735CF}"/>
    <hyperlink ref="J90" r:id="rId79" xr:uid="{F58B5A4F-C836-5048-9AA3-3CF6979673C0}"/>
    <hyperlink ref="J91" r:id="rId80" xr:uid="{68A80D11-DFCA-A043-847F-CAF2056438DD}"/>
    <hyperlink ref="J92" r:id="rId81" xr:uid="{C1E0F505-3B80-1E47-974F-4776EAC78F77}"/>
    <hyperlink ref="J93" r:id="rId82" xr:uid="{A9E94975-25F7-254E-A53D-14D7EAE660EF}"/>
    <hyperlink ref="J94" r:id="rId83" xr:uid="{F43EBF20-796E-6F4B-8930-E06EFF8E4401}"/>
    <hyperlink ref="J95" r:id="rId84" xr:uid="{F314A9D9-0F1F-3E43-B82B-EAC84518AE92}"/>
    <hyperlink ref="J96" r:id="rId85" xr:uid="{65110932-90AB-8441-B74D-5C208444A85F}"/>
    <hyperlink ref="J97" r:id="rId86" xr:uid="{C1011DBB-7725-9144-A7C5-A482865CA34D}"/>
    <hyperlink ref="J98" r:id="rId87" xr:uid="{A45ADF14-1A28-5249-AE77-8642F98AEBCD}"/>
    <hyperlink ref="J99" r:id="rId88" xr:uid="{B1E3A72C-B58C-BD45-8918-CFFD7FDC5D5D}"/>
    <hyperlink ref="J100" r:id="rId89" xr:uid="{AF42432D-368C-0147-9B02-9DC15207F8D9}"/>
    <hyperlink ref="J101" r:id="rId90" xr:uid="{4D0E8768-CA6B-AC4D-B545-723CCBE7C5AC}"/>
    <hyperlink ref="J102" r:id="rId91" xr:uid="{4C78E49E-62B4-354A-A7B2-6BFEB484C9A0}"/>
    <hyperlink ref="J103" r:id="rId92" xr:uid="{BF1E667E-8AD7-6B4C-BCA5-665EF01AAF8C}"/>
    <hyperlink ref="J104" r:id="rId93" xr:uid="{EDA26F6D-79C9-9440-8E8C-F27D96FBF9BD}"/>
    <hyperlink ref="J105" r:id="rId94" xr:uid="{0403356A-132B-7C47-871F-1F778377D82D}"/>
    <hyperlink ref="J106" r:id="rId95" xr:uid="{BC5DF825-C658-0B41-A757-E7BA20387211}"/>
    <hyperlink ref="J107" r:id="rId96" xr:uid="{079D8508-2F9F-7945-A50B-00B3FD28701E}"/>
    <hyperlink ref="J108" r:id="rId97" xr:uid="{94A7E02E-5E86-DE45-9DDF-0AB1A47A421B}"/>
    <hyperlink ref="J109" r:id="rId98" xr:uid="{21AC4500-BF4E-BF4A-AEFE-F49FD4BC5A81}"/>
    <hyperlink ref="J110" r:id="rId99" xr:uid="{68C71AF5-15A5-F040-9731-D32D26B95732}"/>
    <hyperlink ref="J111" r:id="rId100" xr:uid="{08160F01-D13C-CD43-9263-A08DBB752332}"/>
    <hyperlink ref="J112" r:id="rId101" xr:uid="{8694CAEB-1A89-004A-BE3F-8BB4945E2E01}"/>
    <hyperlink ref="J113" r:id="rId102" xr:uid="{005DE9DA-5FE4-6144-8168-0F2F0B579DBC}"/>
    <hyperlink ref="J114" r:id="rId103" xr:uid="{E62C88D6-2AAE-B049-80C8-2C146A75AD55}"/>
    <hyperlink ref="J115" r:id="rId104" xr:uid="{C437C15C-079E-A145-ABF2-1BE761FBAA80}"/>
    <hyperlink ref="J116" r:id="rId105" xr:uid="{3D4E89DF-B5F4-CC42-BBDC-4D07B0F0B187}"/>
    <hyperlink ref="J117" r:id="rId106" xr:uid="{D14DD459-1093-1A4C-A434-684E101C9DCA}"/>
    <hyperlink ref="J118" r:id="rId107" xr:uid="{4B9F30E9-2429-DD4E-A998-C9CC453CB4DA}"/>
    <hyperlink ref="J119" r:id="rId108" xr:uid="{E62DE132-F212-994A-83EE-348B3A5702AC}"/>
    <hyperlink ref="J120" r:id="rId109" xr:uid="{ADDBC543-EF4F-E545-82AC-E050943DDEF8}"/>
    <hyperlink ref="J121" r:id="rId110" xr:uid="{5CB9051D-FF25-0644-885C-5D3C477028C5}"/>
    <hyperlink ref="J122" r:id="rId111" xr:uid="{3C07AEA6-A613-2D46-A266-46F2773D2534}"/>
    <hyperlink ref="J123" r:id="rId112" xr:uid="{B273809C-9336-5B4C-87A8-1D1CE4446BF9}"/>
    <hyperlink ref="J124" r:id="rId113" xr:uid="{32BC0836-B285-E04B-8CC8-9BC2D60B9718}"/>
    <hyperlink ref="J125" r:id="rId114" xr:uid="{7BD9DF47-48B4-7142-B032-849B2476089B}"/>
    <hyperlink ref="J126" r:id="rId115" xr:uid="{71E73E4D-0191-3148-BD1D-B7CADAF335EC}"/>
    <hyperlink ref="J127" r:id="rId116" xr:uid="{57F4608C-6D02-B646-A7EE-E4E7B4E512CD}"/>
    <hyperlink ref="J128" r:id="rId117" xr:uid="{8F593C2E-B93E-6144-8691-754F81E03119}"/>
    <hyperlink ref="J129" r:id="rId118" xr:uid="{5C92127D-1776-1442-804F-AF9C09FD58EB}"/>
    <hyperlink ref="I129" r:id="rId119" xr:uid="{4B3EB46C-6839-8749-A48C-7B5B25834EC0}"/>
    <hyperlink ref="J10" r:id="rId120" xr:uid="{2FE5E68F-CA94-DC48-A373-8030F6E29200}"/>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F0BD66-BA95-9449-9E58-8EEF4CE072F4}">
  <dimension ref="A1:N636"/>
  <sheetViews>
    <sheetView tabSelected="1" workbookViewId="0">
      <pane ySplit="1" topLeftCell="A8" activePane="bottomLeft" state="frozen"/>
      <selection pane="bottomLeft" activeCell="N17" sqref="N17"/>
    </sheetView>
  </sheetViews>
  <sheetFormatPr baseColWidth="10" defaultRowHeight="16" x14ac:dyDescent="0.2"/>
  <cols>
    <col min="1" max="1" width="13.6640625" style="169" customWidth="1"/>
    <col min="2" max="2" width="50.83203125" style="181" customWidth="1"/>
    <col min="3" max="3" width="15.5" style="169" customWidth="1"/>
    <col min="4" max="4" width="17.1640625" style="169" customWidth="1"/>
    <col min="5" max="5" width="15.5" style="169" customWidth="1"/>
    <col min="6" max="8" width="10.83203125" style="169"/>
    <col min="9" max="9" width="11" style="169" customWidth="1"/>
    <col min="10" max="10" width="9.33203125" style="169" customWidth="1"/>
    <col min="11" max="11" width="10.83203125" style="169"/>
    <col min="12" max="12" width="14.6640625" style="169" customWidth="1"/>
    <col min="13" max="13" width="22.83203125" style="169" bestFit="1" customWidth="1"/>
  </cols>
  <sheetData>
    <row r="1" spans="1:14" s="123" customFormat="1" ht="54" customHeight="1" x14ac:dyDescent="0.2">
      <c r="A1" s="122" t="s">
        <v>1550</v>
      </c>
      <c r="B1" s="122" t="s">
        <v>1551</v>
      </c>
      <c r="C1" s="122" t="s">
        <v>1552</v>
      </c>
      <c r="D1" s="122" t="s">
        <v>1553</v>
      </c>
      <c r="E1" s="122" t="s">
        <v>1554</v>
      </c>
      <c r="F1" s="122" t="s">
        <v>1555</v>
      </c>
      <c r="G1" s="122" t="s">
        <v>1556</v>
      </c>
      <c r="H1" s="122" t="s">
        <v>1557</v>
      </c>
      <c r="I1" s="132" t="s">
        <v>1673</v>
      </c>
      <c r="J1" s="123" t="s">
        <v>1670</v>
      </c>
      <c r="K1" s="123" t="s">
        <v>1671</v>
      </c>
      <c r="L1" s="123" t="s">
        <v>1672</v>
      </c>
      <c r="M1" s="123" t="s">
        <v>1749</v>
      </c>
      <c r="N1" s="180"/>
    </row>
    <row r="2" spans="1:14" ht="17" x14ac:dyDescent="0.2">
      <c r="A2" s="169" t="s">
        <v>1011</v>
      </c>
      <c r="B2" s="181" t="s">
        <v>967</v>
      </c>
      <c r="D2" s="169" t="s">
        <v>1744</v>
      </c>
      <c r="L2" s="169" t="s">
        <v>1748</v>
      </c>
      <c r="N2" s="180"/>
    </row>
    <row r="3" spans="1:14" ht="17" x14ac:dyDescent="0.2">
      <c r="A3" s="169" t="s">
        <v>1011</v>
      </c>
      <c r="B3" s="181" t="s">
        <v>967</v>
      </c>
      <c r="L3" s="169" t="s">
        <v>1748</v>
      </c>
      <c r="N3" s="180"/>
    </row>
    <row r="4" spans="1:14" ht="17" x14ac:dyDescent="0.2">
      <c r="A4" s="169" t="s">
        <v>1011</v>
      </c>
      <c r="B4" s="181" t="s">
        <v>976</v>
      </c>
      <c r="D4" s="169" t="s">
        <v>1744</v>
      </c>
      <c r="L4" s="169" t="s">
        <v>1748</v>
      </c>
      <c r="N4" s="180"/>
    </row>
    <row r="5" spans="1:14" ht="17" x14ac:dyDescent="0.2">
      <c r="A5" s="169" t="s">
        <v>1011</v>
      </c>
      <c r="B5" s="181" t="s">
        <v>979</v>
      </c>
      <c r="D5" s="169" t="s">
        <v>1744</v>
      </c>
      <c r="L5" s="169" t="s">
        <v>1748</v>
      </c>
      <c r="N5" s="180"/>
    </row>
    <row r="6" spans="1:14" ht="17" x14ac:dyDescent="0.2">
      <c r="A6" s="169" t="s">
        <v>1011</v>
      </c>
      <c r="B6" s="181" t="s">
        <v>977</v>
      </c>
      <c r="D6" s="169" t="s">
        <v>1744</v>
      </c>
      <c r="L6" s="169" t="s">
        <v>1748</v>
      </c>
      <c r="N6" s="180"/>
    </row>
    <row r="7" spans="1:14" ht="17" x14ac:dyDescent="0.2">
      <c r="A7" s="169" t="s">
        <v>1011</v>
      </c>
      <c r="B7" s="181" t="s">
        <v>978</v>
      </c>
      <c r="D7" s="169" t="s">
        <v>1744</v>
      </c>
      <c r="L7" s="169" t="s">
        <v>1748</v>
      </c>
      <c r="N7" s="180"/>
    </row>
    <row r="8" spans="1:14" ht="17" x14ac:dyDescent="0.2">
      <c r="A8" s="169" t="s">
        <v>1011</v>
      </c>
      <c r="B8" s="181" t="s">
        <v>969</v>
      </c>
      <c r="D8" s="169" t="s">
        <v>1744</v>
      </c>
      <c r="L8" s="169" t="s">
        <v>1748</v>
      </c>
      <c r="N8" s="180"/>
    </row>
    <row r="9" spans="1:14" ht="17" x14ac:dyDescent="0.2">
      <c r="A9" s="169" t="s">
        <v>1014</v>
      </c>
      <c r="B9" s="181" t="s">
        <v>972</v>
      </c>
      <c r="D9" s="169" t="s">
        <v>1744</v>
      </c>
      <c r="L9" s="169" t="s">
        <v>1748</v>
      </c>
      <c r="N9" s="180"/>
    </row>
    <row r="10" spans="1:14" ht="17" x14ac:dyDescent="0.2">
      <c r="A10" s="169" t="s">
        <v>1014</v>
      </c>
      <c r="B10" s="181" t="s">
        <v>973</v>
      </c>
      <c r="D10" s="169" t="s">
        <v>1744</v>
      </c>
      <c r="L10" s="169" t="s">
        <v>1748</v>
      </c>
      <c r="N10" s="180"/>
    </row>
    <row r="11" spans="1:14" ht="17" x14ac:dyDescent="0.2">
      <c r="A11" s="169" t="s">
        <v>1012</v>
      </c>
      <c r="B11" s="181" t="s">
        <v>26</v>
      </c>
      <c r="D11" s="169" t="s">
        <v>1744</v>
      </c>
      <c r="L11" s="169" t="s">
        <v>1748</v>
      </c>
      <c r="N11" s="180"/>
    </row>
    <row r="12" spans="1:14" ht="17" x14ac:dyDescent="0.2">
      <c r="A12" s="169" t="s">
        <v>1012</v>
      </c>
      <c r="B12" s="181" t="s">
        <v>968</v>
      </c>
      <c r="D12" s="169" t="s">
        <v>1744</v>
      </c>
      <c r="L12" s="169" t="s">
        <v>1748</v>
      </c>
      <c r="N12" s="180"/>
    </row>
    <row r="13" spans="1:14" s="45" customFormat="1" ht="17" x14ac:dyDescent="0.2">
      <c r="A13" s="182" t="s">
        <v>1016</v>
      </c>
      <c r="B13" s="183" t="s">
        <v>1395</v>
      </c>
      <c r="C13" s="182"/>
      <c r="D13" s="182" t="s">
        <v>1744</v>
      </c>
      <c r="E13" s="182"/>
      <c r="F13" s="182"/>
      <c r="G13" s="182"/>
      <c r="H13" s="182"/>
      <c r="I13" s="182"/>
      <c r="J13" s="182" t="s">
        <v>1180</v>
      </c>
      <c r="K13" s="182" t="s">
        <v>1180</v>
      </c>
      <c r="L13" s="182"/>
      <c r="M13" s="182" t="s">
        <v>1761</v>
      </c>
      <c r="N13" s="180"/>
    </row>
    <row r="14" spans="1:14" ht="17" x14ac:dyDescent="0.2">
      <c r="A14" s="169" t="s">
        <v>1016</v>
      </c>
      <c r="B14" s="181" t="s">
        <v>1632</v>
      </c>
      <c r="D14" s="169" t="s">
        <v>1744</v>
      </c>
      <c r="J14" s="180">
        <v>14.7</v>
      </c>
      <c r="K14" s="45">
        <v>29.4</v>
      </c>
      <c r="M14" s="169" t="str">
        <f>B14</f>
        <v>Gamme B1 à définir</v>
      </c>
      <c r="N14" s="180"/>
    </row>
    <row r="15" spans="1:14" ht="17" x14ac:dyDescent="0.2">
      <c r="A15" s="169" t="s">
        <v>1016</v>
      </c>
      <c r="B15" s="181" t="s">
        <v>1633</v>
      </c>
      <c r="D15" s="169" t="s">
        <v>1744</v>
      </c>
      <c r="J15" s="180">
        <v>21</v>
      </c>
      <c r="K15" s="45">
        <v>42</v>
      </c>
      <c r="M15" s="169" t="str">
        <f t="shared" ref="M15:M78" si="0">B15</f>
        <v>Gamme B2 à définir</v>
      </c>
      <c r="N15" s="180"/>
    </row>
    <row r="16" spans="1:14" ht="17" x14ac:dyDescent="0.2">
      <c r="A16" s="169" t="s">
        <v>1016</v>
      </c>
      <c r="B16" s="181" t="s">
        <v>1634</v>
      </c>
      <c r="D16" s="169" t="s">
        <v>1744</v>
      </c>
      <c r="J16" s="180">
        <v>24.5</v>
      </c>
      <c r="K16" s="45">
        <v>49</v>
      </c>
      <c r="M16" s="169" t="str">
        <f t="shared" si="0"/>
        <v>Gamme B3 à définir</v>
      </c>
      <c r="N16" s="180"/>
    </row>
    <row r="17" spans="1:14" ht="17" x14ac:dyDescent="0.2">
      <c r="A17" s="169" t="s">
        <v>1016</v>
      </c>
      <c r="B17" s="181" t="s">
        <v>1635</v>
      </c>
      <c r="D17" s="169" t="s">
        <v>1744</v>
      </c>
      <c r="J17" s="180">
        <v>37.099999999999994</v>
      </c>
      <c r="K17" s="45">
        <v>74.199999999999989</v>
      </c>
      <c r="M17" s="169" t="str">
        <f t="shared" si="0"/>
        <v>Gamme B4 à définir</v>
      </c>
      <c r="N17" s="180"/>
    </row>
    <row r="18" spans="1:14" ht="17" x14ac:dyDescent="0.2">
      <c r="A18" s="169" t="s">
        <v>1016</v>
      </c>
      <c r="B18" s="181" t="s">
        <v>1415</v>
      </c>
      <c r="D18" s="169" t="s">
        <v>1744</v>
      </c>
      <c r="J18" s="180">
        <v>14.7</v>
      </c>
      <c r="K18" s="45">
        <v>29.4</v>
      </c>
      <c r="M18" s="169" t="str">
        <f t="shared" si="0"/>
        <v>1013 Blanc perle B1</v>
      </c>
      <c r="N18" s="180"/>
    </row>
    <row r="19" spans="1:14" ht="17" x14ac:dyDescent="0.2">
      <c r="A19" s="169" t="s">
        <v>1016</v>
      </c>
      <c r="B19" s="181" t="s">
        <v>1416</v>
      </c>
      <c r="D19" s="169" t="s">
        <v>1744</v>
      </c>
      <c r="J19" s="180">
        <v>14.7</v>
      </c>
      <c r="K19" s="45">
        <v>29.4</v>
      </c>
      <c r="M19" s="169" t="str">
        <f t="shared" si="0"/>
        <v>3000 Rouge feu B1</v>
      </c>
      <c r="N19" s="180"/>
    </row>
    <row r="20" spans="1:14" ht="17" x14ac:dyDescent="0.2">
      <c r="A20" s="169" t="s">
        <v>1016</v>
      </c>
      <c r="B20" s="181" t="s">
        <v>1417</v>
      </c>
      <c r="D20" s="169" t="s">
        <v>1744</v>
      </c>
      <c r="J20" s="180">
        <v>14.7</v>
      </c>
      <c r="K20" s="45">
        <v>29.4</v>
      </c>
      <c r="M20" s="169" t="str">
        <f t="shared" si="0"/>
        <v>7016 Gris anthracite B1</v>
      </c>
      <c r="N20" s="180"/>
    </row>
    <row r="21" spans="1:14" ht="17" x14ac:dyDescent="0.2">
      <c r="A21" s="169" t="s">
        <v>1016</v>
      </c>
      <c r="B21" s="181" t="s">
        <v>1418</v>
      </c>
      <c r="D21" s="169" t="s">
        <v>1744</v>
      </c>
      <c r="J21" s="180">
        <v>14.7</v>
      </c>
      <c r="K21" s="45">
        <v>29.4</v>
      </c>
      <c r="M21" s="169" t="str">
        <f t="shared" si="0"/>
        <v>7024 Gris graphite B1</v>
      </c>
      <c r="N21" s="180"/>
    </row>
    <row r="22" spans="1:14" ht="17" x14ac:dyDescent="0.2">
      <c r="A22" s="169" t="s">
        <v>1016</v>
      </c>
      <c r="B22" s="181" t="s">
        <v>1424</v>
      </c>
      <c r="D22" s="169" t="s">
        <v>1744</v>
      </c>
      <c r="J22" s="180">
        <v>14.7</v>
      </c>
      <c r="K22" s="45">
        <v>29.4</v>
      </c>
      <c r="M22" s="169" t="str">
        <f t="shared" si="0"/>
        <v>7035 Gris clair B1</v>
      </c>
      <c r="N22" s="180"/>
    </row>
    <row r="23" spans="1:14" ht="17" x14ac:dyDescent="0.2">
      <c r="A23" s="169" t="s">
        <v>1016</v>
      </c>
      <c r="B23" s="181" t="s">
        <v>1419</v>
      </c>
      <c r="D23" s="169" t="s">
        <v>1744</v>
      </c>
      <c r="J23" s="180">
        <v>14.7</v>
      </c>
      <c r="K23" s="45">
        <v>29.4</v>
      </c>
      <c r="M23" s="169" t="str">
        <f t="shared" si="0"/>
        <v>7038 Gris agate B1</v>
      </c>
      <c r="N23" s="180"/>
    </row>
    <row r="24" spans="1:14" ht="17" x14ac:dyDescent="0.2">
      <c r="A24" s="169" t="s">
        <v>1016</v>
      </c>
      <c r="B24" s="181" t="s">
        <v>1420</v>
      </c>
      <c r="D24" s="169" t="s">
        <v>1744</v>
      </c>
      <c r="J24" s="180">
        <v>14.7</v>
      </c>
      <c r="K24" s="45">
        <v>29.4</v>
      </c>
      <c r="M24" s="169" t="str">
        <f t="shared" si="0"/>
        <v>8017 Brun chocolat B1</v>
      </c>
      <c r="N24" s="180"/>
    </row>
    <row r="25" spans="1:14" ht="17" x14ac:dyDescent="0.2">
      <c r="A25" s="169" t="s">
        <v>1016</v>
      </c>
      <c r="B25" s="181" t="s">
        <v>1421</v>
      </c>
      <c r="D25" s="169" t="s">
        <v>1744</v>
      </c>
      <c r="J25" s="180">
        <v>14.7</v>
      </c>
      <c r="K25" s="45">
        <v>29.4</v>
      </c>
      <c r="M25" s="169" t="str">
        <f t="shared" si="0"/>
        <v>9003 Blanc signalisation B1</v>
      </c>
      <c r="N25" s="180"/>
    </row>
    <row r="26" spans="1:14" ht="17" x14ac:dyDescent="0.2">
      <c r="A26" s="169" t="s">
        <v>1016</v>
      </c>
      <c r="B26" s="181" t="s">
        <v>1422</v>
      </c>
      <c r="D26" s="169" t="s">
        <v>1744</v>
      </c>
      <c r="J26" s="180">
        <v>14.7</v>
      </c>
      <c r="K26" s="45">
        <v>29.4</v>
      </c>
      <c r="M26" s="169" t="str">
        <f t="shared" si="0"/>
        <v>9010 Blanc pur B1</v>
      </c>
      <c r="N26" s="180"/>
    </row>
    <row r="27" spans="1:14" ht="17" x14ac:dyDescent="0.2">
      <c r="A27" s="169" t="s">
        <v>1016</v>
      </c>
      <c r="B27" s="181" t="s">
        <v>1423</v>
      </c>
      <c r="D27" s="169" t="s">
        <v>1744</v>
      </c>
      <c r="J27" s="180">
        <v>14.7</v>
      </c>
      <c r="K27" s="45">
        <v>29.4</v>
      </c>
      <c r="M27" s="169" t="str">
        <f t="shared" si="0"/>
        <v>9016 Blanc trafic B1</v>
      </c>
      <c r="N27" s="180"/>
    </row>
    <row r="28" spans="1:14" ht="17" x14ac:dyDescent="0.2">
      <c r="A28" s="169" t="s">
        <v>1016</v>
      </c>
      <c r="B28" s="181" t="s">
        <v>1425</v>
      </c>
      <c r="D28" s="169" t="s">
        <v>1744</v>
      </c>
      <c r="J28" s="180">
        <v>21</v>
      </c>
      <c r="K28" s="45">
        <v>42</v>
      </c>
      <c r="M28" s="169" t="str">
        <f t="shared" si="0"/>
        <v>1003 Jaune signalisation B2</v>
      </c>
      <c r="N28" s="180"/>
    </row>
    <row r="29" spans="1:14" ht="17" x14ac:dyDescent="0.2">
      <c r="A29" s="169" t="s">
        <v>1016</v>
      </c>
      <c r="B29" s="181" t="s">
        <v>1426</v>
      </c>
      <c r="D29" s="169" t="s">
        <v>1744</v>
      </c>
      <c r="J29" s="180">
        <v>21</v>
      </c>
      <c r="K29" s="45">
        <v>42</v>
      </c>
      <c r="M29" s="169" t="str">
        <f t="shared" si="0"/>
        <v>1015 Ivoire clair B2</v>
      </c>
      <c r="N29" s="180"/>
    </row>
    <row r="30" spans="1:14" ht="17" x14ac:dyDescent="0.2">
      <c r="A30" s="169" t="s">
        <v>1016</v>
      </c>
      <c r="B30" s="181" t="s">
        <v>1427</v>
      </c>
      <c r="D30" s="169" t="s">
        <v>1744</v>
      </c>
      <c r="J30" s="180">
        <v>21</v>
      </c>
      <c r="K30" s="45">
        <v>42</v>
      </c>
      <c r="M30" s="169" t="str">
        <f t="shared" si="0"/>
        <v>5010 Bleu gentiane B2</v>
      </c>
      <c r="N30" s="180"/>
    </row>
    <row r="31" spans="1:14" ht="17" x14ac:dyDescent="0.2">
      <c r="A31" s="169" t="s">
        <v>1016</v>
      </c>
      <c r="B31" s="181" t="s">
        <v>1428</v>
      </c>
      <c r="D31" s="169" t="s">
        <v>1744</v>
      </c>
      <c r="J31" s="180">
        <v>21</v>
      </c>
      <c r="K31" s="45">
        <v>42</v>
      </c>
      <c r="M31" s="169" t="str">
        <f t="shared" si="0"/>
        <v>5024 Bleu pastel B2</v>
      </c>
      <c r="N31" s="180"/>
    </row>
    <row r="32" spans="1:14" ht="17" x14ac:dyDescent="0.2">
      <c r="A32" s="169" t="s">
        <v>1016</v>
      </c>
      <c r="B32" s="181" t="s">
        <v>1429</v>
      </c>
      <c r="D32" s="169" t="s">
        <v>1744</v>
      </c>
      <c r="J32" s="180">
        <v>21</v>
      </c>
      <c r="K32" s="45">
        <v>42</v>
      </c>
      <c r="M32" s="169" t="str">
        <f t="shared" si="0"/>
        <v>6000 Vert patine B2</v>
      </c>
      <c r="N32" s="180"/>
    </row>
    <row r="33" spans="1:14" ht="17" x14ac:dyDescent="0.2">
      <c r="A33" s="169" t="s">
        <v>1016</v>
      </c>
      <c r="B33" s="181" t="s">
        <v>1430</v>
      </c>
      <c r="D33" s="169" t="s">
        <v>1744</v>
      </c>
      <c r="J33" s="180">
        <v>21</v>
      </c>
      <c r="K33" s="45">
        <v>42</v>
      </c>
      <c r="M33" s="169" t="str">
        <f t="shared" si="0"/>
        <v>6005 Vert mousse B2</v>
      </c>
      <c r="N33" s="180"/>
    </row>
    <row r="34" spans="1:14" ht="17" x14ac:dyDescent="0.2">
      <c r="A34" s="169" t="s">
        <v>1016</v>
      </c>
      <c r="B34" s="181" t="s">
        <v>1431</v>
      </c>
      <c r="D34" s="169" t="s">
        <v>1744</v>
      </c>
      <c r="J34" s="180">
        <v>21</v>
      </c>
      <c r="K34" s="45">
        <v>42</v>
      </c>
      <c r="M34" s="169" t="str">
        <f t="shared" si="0"/>
        <v>6034 Turquoise pastel B2</v>
      </c>
      <c r="N34" s="180"/>
    </row>
    <row r="35" spans="1:14" ht="17" x14ac:dyDescent="0.2">
      <c r="A35" s="169" t="s">
        <v>1016</v>
      </c>
      <c r="B35" s="181" t="s">
        <v>1432</v>
      </c>
      <c r="D35" s="169" t="s">
        <v>1744</v>
      </c>
      <c r="J35" s="180">
        <v>21</v>
      </c>
      <c r="K35" s="45">
        <v>42</v>
      </c>
      <c r="M35" s="169" t="str">
        <f t="shared" si="0"/>
        <v>9001 Crème B2</v>
      </c>
      <c r="N35" s="180"/>
    </row>
    <row r="36" spans="1:14" ht="17" x14ac:dyDescent="0.2">
      <c r="A36" s="169" t="s">
        <v>1016</v>
      </c>
      <c r="B36" s="181" t="s">
        <v>1433</v>
      </c>
      <c r="D36" s="169" t="s">
        <v>1744</v>
      </c>
      <c r="J36" s="180">
        <v>21</v>
      </c>
      <c r="K36" s="45">
        <v>42</v>
      </c>
      <c r="M36" s="169" t="str">
        <f t="shared" si="0"/>
        <v>9002 Blanc gris B2</v>
      </c>
      <c r="N36" s="180"/>
    </row>
    <row r="37" spans="1:14" ht="17" x14ac:dyDescent="0.2">
      <c r="A37" s="169" t="s">
        <v>1016</v>
      </c>
      <c r="B37" s="181" t="s">
        <v>1434</v>
      </c>
      <c r="D37" s="169" t="s">
        <v>1744</v>
      </c>
      <c r="J37" s="180">
        <v>21</v>
      </c>
      <c r="K37" s="45">
        <v>42</v>
      </c>
      <c r="M37" s="169" t="str">
        <f t="shared" si="0"/>
        <v>9005 Noir intense B2</v>
      </c>
      <c r="N37" s="180"/>
    </row>
    <row r="38" spans="1:14" ht="17" x14ac:dyDescent="0.2">
      <c r="A38" s="169" t="s">
        <v>1016</v>
      </c>
      <c r="B38" s="181" t="s">
        <v>1435</v>
      </c>
      <c r="D38" s="169" t="s">
        <v>1744</v>
      </c>
      <c r="J38" s="180">
        <v>21</v>
      </c>
      <c r="K38" s="45">
        <v>42</v>
      </c>
      <c r="M38" s="169" t="str">
        <f t="shared" si="0"/>
        <v>9011 Noir graphite B2</v>
      </c>
      <c r="N38" s="180"/>
    </row>
    <row r="39" spans="1:14" ht="17" x14ac:dyDescent="0.2">
      <c r="A39" s="169" t="s">
        <v>1016</v>
      </c>
      <c r="B39" s="181" t="s">
        <v>1436</v>
      </c>
      <c r="D39" s="169" t="s">
        <v>1744</v>
      </c>
      <c r="J39" s="180">
        <v>21</v>
      </c>
      <c r="K39" s="45">
        <v>42</v>
      </c>
      <c r="M39" s="169" t="str">
        <f t="shared" si="0"/>
        <v>9018 Blanc papyrus B2</v>
      </c>
      <c r="N39" s="180"/>
    </row>
    <row r="40" spans="1:14" ht="17" x14ac:dyDescent="0.2">
      <c r="A40" s="169" t="s">
        <v>1016</v>
      </c>
      <c r="B40" s="181" t="s">
        <v>1437</v>
      </c>
      <c r="D40" s="169" t="s">
        <v>1744</v>
      </c>
      <c r="J40" s="180">
        <v>24.5</v>
      </c>
      <c r="K40" s="45">
        <v>49</v>
      </c>
      <c r="M40" s="169" t="str">
        <f t="shared" si="0"/>
        <v>3003 Rouge rubis B3</v>
      </c>
      <c r="N40" s="180"/>
    </row>
    <row r="41" spans="1:14" ht="17" x14ac:dyDescent="0.2">
      <c r="A41" s="169" t="s">
        <v>1016</v>
      </c>
      <c r="B41" s="181" t="s">
        <v>1438</v>
      </c>
      <c r="D41" s="169" t="s">
        <v>1744</v>
      </c>
      <c r="J41" s="180">
        <v>24.5</v>
      </c>
      <c r="K41" s="45">
        <v>49</v>
      </c>
      <c r="M41" s="169" t="str">
        <f t="shared" si="0"/>
        <v>3020 Rouge trafic B3</v>
      </c>
      <c r="N41" s="180"/>
    </row>
    <row r="42" spans="1:14" ht="17" x14ac:dyDescent="0.2">
      <c r="A42" s="169" t="s">
        <v>1016</v>
      </c>
      <c r="B42" s="181" t="s">
        <v>1439</v>
      </c>
      <c r="D42" s="169" t="s">
        <v>1744</v>
      </c>
      <c r="J42" s="180">
        <v>24.5</v>
      </c>
      <c r="K42" s="45">
        <v>49</v>
      </c>
      <c r="M42" s="169" t="str">
        <f t="shared" si="0"/>
        <v>7004 Gris signalisation B3</v>
      </c>
      <c r="N42" s="180"/>
    </row>
    <row r="43" spans="1:14" ht="17" x14ac:dyDescent="0.2">
      <c r="A43" s="169" t="s">
        <v>1016</v>
      </c>
      <c r="B43" s="181" t="s">
        <v>1440</v>
      </c>
      <c r="D43" s="169" t="s">
        <v>1744</v>
      </c>
      <c r="J43" s="180">
        <v>24.5</v>
      </c>
      <c r="K43" s="45">
        <v>49</v>
      </c>
      <c r="M43" s="169" t="str">
        <f t="shared" si="0"/>
        <v>7037 Gris poussière B3</v>
      </c>
      <c r="N43" s="180"/>
    </row>
    <row r="44" spans="1:14" ht="17" x14ac:dyDescent="0.2">
      <c r="A44" s="169" t="s">
        <v>1016</v>
      </c>
      <c r="B44" s="181" t="s">
        <v>1441</v>
      </c>
      <c r="D44" s="169" t="s">
        <v>1744</v>
      </c>
      <c r="J44" s="180">
        <v>24.5</v>
      </c>
      <c r="K44" s="45">
        <v>49</v>
      </c>
      <c r="M44" s="169" t="str">
        <f t="shared" si="0"/>
        <v>7047 Gris télécommunication 4 B3</v>
      </c>
      <c r="N44" s="180"/>
    </row>
    <row r="45" spans="1:14" ht="17" x14ac:dyDescent="0.2">
      <c r="A45" s="169" t="s">
        <v>1016</v>
      </c>
      <c r="B45" s="181" t="s">
        <v>1442</v>
      </c>
      <c r="D45" s="169" t="s">
        <v>1744</v>
      </c>
      <c r="J45" s="180">
        <v>24.5</v>
      </c>
      <c r="K45" s="45">
        <v>49</v>
      </c>
      <c r="M45" s="169" t="str">
        <f t="shared" si="0"/>
        <v>9006 Aluminium blanc B3</v>
      </c>
      <c r="N45" s="180"/>
    </row>
    <row r="46" spans="1:14" ht="17" x14ac:dyDescent="0.2">
      <c r="A46" s="169" t="s">
        <v>1016</v>
      </c>
      <c r="B46" s="181" t="s">
        <v>1443</v>
      </c>
      <c r="D46" s="169" t="s">
        <v>1744</v>
      </c>
      <c r="J46" s="180">
        <v>37.099999999999994</v>
      </c>
      <c r="K46" s="45">
        <v>74.199999999999989</v>
      </c>
      <c r="M46" s="169" t="str">
        <f t="shared" si="0"/>
        <v>1001 Beige B4</v>
      </c>
      <c r="N46" s="180"/>
    </row>
    <row r="47" spans="1:14" ht="17" x14ac:dyDescent="0.2">
      <c r="A47" s="169" t="s">
        <v>1016</v>
      </c>
      <c r="B47" s="181" t="s">
        <v>1444</v>
      </c>
      <c r="D47" s="169" t="s">
        <v>1744</v>
      </c>
      <c r="J47" s="180">
        <v>37.099999999999994</v>
      </c>
      <c r="K47" s="45">
        <v>74.199999999999989</v>
      </c>
      <c r="M47" s="169" t="str">
        <f t="shared" si="0"/>
        <v>1016 Jaune soufre B4</v>
      </c>
      <c r="N47" s="180"/>
    </row>
    <row r="48" spans="1:14" ht="17" x14ac:dyDescent="0.2">
      <c r="A48" s="169" t="s">
        <v>1016</v>
      </c>
      <c r="B48" s="181" t="s">
        <v>1445</v>
      </c>
      <c r="D48" s="169" t="s">
        <v>1744</v>
      </c>
      <c r="J48" s="180">
        <v>37.099999999999994</v>
      </c>
      <c r="K48" s="45">
        <v>74.199999999999989</v>
      </c>
      <c r="M48" s="169" t="str">
        <f t="shared" si="0"/>
        <v>1018 Jaune zinc B4</v>
      </c>
      <c r="N48" s="180"/>
    </row>
    <row r="49" spans="1:14" ht="17" x14ac:dyDescent="0.2">
      <c r="A49" s="169" t="s">
        <v>1016</v>
      </c>
      <c r="B49" s="181" t="s">
        <v>1446</v>
      </c>
      <c r="D49" s="169" t="s">
        <v>1744</v>
      </c>
      <c r="J49" s="180">
        <v>37.099999999999994</v>
      </c>
      <c r="K49" s="45">
        <v>74.199999999999989</v>
      </c>
      <c r="M49" s="169" t="str">
        <f t="shared" si="0"/>
        <v>1019 Beige gris B4</v>
      </c>
      <c r="N49" s="180"/>
    </row>
    <row r="50" spans="1:14" ht="17" x14ac:dyDescent="0.2">
      <c r="A50" s="169" t="s">
        <v>1016</v>
      </c>
      <c r="B50" s="181" t="s">
        <v>1447</v>
      </c>
      <c r="D50" s="169" t="s">
        <v>1744</v>
      </c>
      <c r="J50" s="180">
        <v>37.099999999999994</v>
      </c>
      <c r="K50" s="45">
        <v>74.199999999999989</v>
      </c>
      <c r="M50" s="169" t="str">
        <f t="shared" si="0"/>
        <v>1028 Jaune melon B4</v>
      </c>
      <c r="N50" s="180"/>
    </row>
    <row r="51" spans="1:14" ht="17" x14ac:dyDescent="0.2">
      <c r="A51" s="169" t="s">
        <v>1016</v>
      </c>
      <c r="B51" s="181" t="s">
        <v>1448</v>
      </c>
      <c r="D51" s="169" t="s">
        <v>1744</v>
      </c>
      <c r="J51" s="180">
        <v>37.099999999999994</v>
      </c>
      <c r="K51" s="45">
        <v>74.199999999999989</v>
      </c>
      <c r="M51" s="169" t="str">
        <f t="shared" si="0"/>
        <v>2004 Orange pur B4</v>
      </c>
      <c r="N51" s="180"/>
    </row>
    <row r="52" spans="1:14" ht="17" x14ac:dyDescent="0.2">
      <c r="A52" s="169" t="s">
        <v>1016</v>
      </c>
      <c r="B52" s="181" t="s">
        <v>1449</v>
      </c>
      <c r="D52" s="169" t="s">
        <v>1744</v>
      </c>
      <c r="J52" s="180">
        <v>37.099999999999994</v>
      </c>
      <c r="K52" s="45">
        <v>74.199999999999989</v>
      </c>
      <c r="M52" s="169" t="str">
        <f t="shared" si="0"/>
        <v>3002 Rouge carmin B4</v>
      </c>
      <c r="N52" s="180"/>
    </row>
    <row r="53" spans="1:14" ht="17" x14ac:dyDescent="0.2">
      <c r="A53" s="169" t="s">
        <v>1016</v>
      </c>
      <c r="B53" s="181" t="s">
        <v>1450</v>
      </c>
      <c r="D53" s="169" t="s">
        <v>1744</v>
      </c>
      <c r="J53" s="180">
        <v>37.099999999999994</v>
      </c>
      <c r="K53" s="45">
        <v>74.199999999999989</v>
      </c>
      <c r="M53" s="169" t="str">
        <f t="shared" si="0"/>
        <v>3004 Rouge pourpre B4</v>
      </c>
      <c r="N53" s="180"/>
    </row>
    <row r="54" spans="1:14" ht="17" x14ac:dyDescent="0.2">
      <c r="A54" s="169" t="s">
        <v>1016</v>
      </c>
      <c r="B54" s="181" t="s">
        <v>1451</v>
      </c>
      <c r="D54" s="169" t="s">
        <v>1744</v>
      </c>
      <c r="J54" s="180">
        <v>37.099999999999994</v>
      </c>
      <c r="K54" s="45">
        <v>74.199999999999989</v>
      </c>
      <c r="M54" s="169" t="str">
        <f t="shared" si="0"/>
        <v>3005 Rouge vin B4</v>
      </c>
      <c r="N54" s="180"/>
    </row>
    <row r="55" spans="1:14" ht="17" x14ac:dyDescent="0.2">
      <c r="A55" s="169" t="s">
        <v>1016</v>
      </c>
      <c r="B55" s="181" t="s">
        <v>1452</v>
      </c>
      <c r="D55" s="169" t="s">
        <v>1744</v>
      </c>
      <c r="J55" s="180">
        <v>37.099999999999994</v>
      </c>
      <c r="K55" s="45">
        <v>74.199999999999989</v>
      </c>
      <c r="M55" s="169" t="str">
        <f t="shared" si="0"/>
        <v>3007 Rouge noir B4</v>
      </c>
      <c r="N55" s="180"/>
    </row>
    <row r="56" spans="1:14" ht="17" x14ac:dyDescent="0.2">
      <c r="A56" s="169" t="s">
        <v>1016</v>
      </c>
      <c r="B56" s="181" t="s">
        <v>1453</v>
      </c>
      <c r="D56" s="169" t="s">
        <v>1744</v>
      </c>
      <c r="J56" s="180">
        <v>37.099999999999994</v>
      </c>
      <c r="K56" s="45">
        <v>74.199999999999989</v>
      </c>
      <c r="M56" s="169" t="str">
        <f t="shared" si="0"/>
        <v>3011 Rouge brun B4</v>
      </c>
      <c r="N56" s="180"/>
    </row>
    <row r="57" spans="1:14" ht="17" x14ac:dyDescent="0.2">
      <c r="A57" s="169" t="s">
        <v>1016</v>
      </c>
      <c r="B57" s="181" t="s">
        <v>1467</v>
      </c>
      <c r="D57" s="169" t="s">
        <v>1744</v>
      </c>
      <c r="J57" s="180">
        <v>37.099999999999994</v>
      </c>
      <c r="K57" s="45">
        <v>74.199999999999989</v>
      </c>
      <c r="M57" s="169" t="str">
        <f t="shared" si="0"/>
        <v>4005 Lilas bleu B4</v>
      </c>
      <c r="N57" s="180"/>
    </row>
    <row r="58" spans="1:14" ht="17" x14ac:dyDescent="0.2">
      <c r="A58" s="169" t="s">
        <v>1016</v>
      </c>
      <c r="B58" s="181" t="s">
        <v>1468</v>
      </c>
      <c r="D58" s="169" t="s">
        <v>1744</v>
      </c>
      <c r="J58" s="180">
        <v>37.099999999999994</v>
      </c>
      <c r="K58" s="45">
        <v>74.199999999999989</v>
      </c>
      <c r="M58" s="169" t="str">
        <f t="shared" si="0"/>
        <v>4006 Violet trafic B4</v>
      </c>
      <c r="N58" s="180"/>
    </row>
    <row r="59" spans="1:14" ht="17" x14ac:dyDescent="0.2">
      <c r="A59" s="169" t="s">
        <v>1016</v>
      </c>
      <c r="B59" s="181" t="s">
        <v>1469</v>
      </c>
      <c r="D59" s="169" t="s">
        <v>1744</v>
      </c>
      <c r="J59" s="180">
        <v>37.099999999999994</v>
      </c>
      <c r="K59" s="45">
        <v>74.199999999999989</v>
      </c>
      <c r="M59" s="169" t="str">
        <f t="shared" si="0"/>
        <v>5002 Bleu outremer B4</v>
      </c>
      <c r="N59" s="180"/>
    </row>
    <row r="60" spans="1:14" ht="17" x14ac:dyDescent="0.2">
      <c r="A60" s="169" t="s">
        <v>1016</v>
      </c>
      <c r="B60" s="181" t="s">
        <v>1470</v>
      </c>
      <c r="D60" s="169" t="s">
        <v>1744</v>
      </c>
      <c r="J60" s="180">
        <v>37.099999999999994</v>
      </c>
      <c r="K60" s="45">
        <v>74.199999999999989</v>
      </c>
      <c r="M60" s="169" t="str">
        <f t="shared" si="0"/>
        <v>5003 Bleu saphir B4</v>
      </c>
      <c r="N60" s="180"/>
    </row>
    <row r="61" spans="1:14" ht="17" x14ac:dyDescent="0.2">
      <c r="A61" s="169" t="s">
        <v>1016</v>
      </c>
      <c r="B61" s="181" t="s">
        <v>1471</v>
      </c>
      <c r="D61" s="169" t="s">
        <v>1744</v>
      </c>
      <c r="J61" s="180">
        <v>37.099999999999994</v>
      </c>
      <c r="K61" s="45">
        <v>74.199999999999989</v>
      </c>
      <c r="M61" s="169" t="str">
        <f t="shared" si="0"/>
        <v>5005 Bleu signalisation B4</v>
      </c>
      <c r="N61" s="180"/>
    </row>
    <row r="62" spans="1:14" ht="17" x14ac:dyDescent="0.2">
      <c r="A62" s="169" t="s">
        <v>1016</v>
      </c>
      <c r="B62" s="181" t="s">
        <v>1472</v>
      </c>
      <c r="D62" s="169" t="s">
        <v>1744</v>
      </c>
      <c r="J62" s="180">
        <v>37.099999999999994</v>
      </c>
      <c r="K62" s="45">
        <v>74.199999999999989</v>
      </c>
      <c r="M62" s="169" t="str">
        <f t="shared" si="0"/>
        <v>5008 Bleu gris B4</v>
      </c>
      <c r="N62" s="180"/>
    </row>
    <row r="63" spans="1:14" ht="17" x14ac:dyDescent="0.2">
      <c r="A63" s="169" t="s">
        <v>1016</v>
      </c>
      <c r="B63" s="181" t="s">
        <v>1473</v>
      </c>
      <c r="D63" s="169" t="s">
        <v>1744</v>
      </c>
      <c r="J63" s="180">
        <v>37.099999999999994</v>
      </c>
      <c r="K63" s="45">
        <v>74.199999999999989</v>
      </c>
      <c r="M63" s="169" t="str">
        <f t="shared" si="0"/>
        <v>5011 Bleu acier B4</v>
      </c>
      <c r="N63" s="180"/>
    </row>
    <row r="64" spans="1:14" ht="17" x14ac:dyDescent="0.2">
      <c r="A64" s="169" t="s">
        <v>1016</v>
      </c>
      <c r="B64" s="181" t="s">
        <v>1474</v>
      </c>
      <c r="D64" s="169" t="s">
        <v>1744</v>
      </c>
      <c r="J64" s="180">
        <v>37.099999999999994</v>
      </c>
      <c r="K64" s="45">
        <v>74.199999999999989</v>
      </c>
      <c r="M64" s="169" t="str">
        <f t="shared" si="0"/>
        <v>5014 Bleu pigeon B4</v>
      </c>
      <c r="N64" s="180"/>
    </row>
    <row r="65" spans="1:14" ht="17" x14ac:dyDescent="0.2">
      <c r="A65" s="169" t="s">
        <v>1016</v>
      </c>
      <c r="B65" s="181" t="s">
        <v>1475</v>
      </c>
      <c r="D65" s="169" t="s">
        <v>1744</v>
      </c>
      <c r="J65" s="180">
        <v>37.099999999999994</v>
      </c>
      <c r="K65" s="45">
        <v>74.199999999999989</v>
      </c>
      <c r="M65" s="169" t="str">
        <f t="shared" si="0"/>
        <v>5015 Bleu ciel B4</v>
      </c>
      <c r="N65" s="180"/>
    </row>
    <row r="66" spans="1:14" ht="17" x14ac:dyDescent="0.2">
      <c r="A66" s="169" t="s">
        <v>1016</v>
      </c>
      <c r="B66" s="181" t="s">
        <v>1476</v>
      </c>
      <c r="D66" s="169" t="s">
        <v>1744</v>
      </c>
      <c r="J66" s="180">
        <v>37.099999999999994</v>
      </c>
      <c r="K66" s="45">
        <v>74.199999999999989</v>
      </c>
      <c r="M66" s="169" t="str">
        <f t="shared" si="0"/>
        <v>5017 Bleu trafic B4</v>
      </c>
      <c r="N66" s="180"/>
    </row>
    <row r="67" spans="1:14" ht="17" x14ac:dyDescent="0.2">
      <c r="A67" s="169" t="s">
        <v>1016</v>
      </c>
      <c r="B67" s="181" t="s">
        <v>1477</v>
      </c>
      <c r="D67" s="169" t="s">
        <v>1744</v>
      </c>
      <c r="J67" s="180">
        <v>37.099999999999994</v>
      </c>
      <c r="K67" s="45">
        <v>74.199999999999989</v>
      </c>
      <c r="M67" s="169" t="str">
        <f t="shared" si="0"/>
        <v>5018 Bleu turquoise B4</v>
      </c>
      <c r="N67" s="180"/>
    </row>
    <row r="68" spans="1:14" ht="17" x14ac:dyDescent="0.2">
      <c r="A68" s="169" t="s">
        <v>1016</v>
      </c>
      <c r="B68" s="181" t="s">
        <v>1478</v>
      </c>
      <c r="D68" s="169" t="s">
        <v>1744</v>
      </c>
      <c r="J68" s="180">
        <v>37.099999999999994</v>
      </c>
      <c r="K68" s="45">
        <v>74.199999999999989</v>
      </c>
      <c r="M68" s="169" t="str">
        <f t="shared" si="0"/>
        <v>5023 Bleu distant B4</v>
      </c>
      <c r="N68" s="180"/>
    </row>
    <row r="69" spans="1:14" ht="17" x14ac:dyDescent="0.2">
      <c r="A69" s="169" t="s">
        <v>1016</v>
      </c>
      <c r="B69" s="181" t="s">
        <v>1490</v>
      </c>
      <c r="D69" s="169" t="s">
        <v>1744</v>
      </c>
      <c r="J69" s="180">
        <v>37.099999999999994</v>
      </c>
      <c r="K69" s="45">
        <v>74.199999999999989</v>
      </c>
      <c r="M69" s="169" t="str">
        <f t="shared" si="0"/>
        <v>6003 Vert olive B4</v>
      </c>
      <c r="N69" s="180"/>
    </row>
    <row r="70" spans="1:14" ht="17" x14ac:dyDescent="0.2">
      <c r="A70" s="169" t="s">
        <v>1016</v>
      </c>
      <c r="B70" s="181" t="s">
        <v>1491</v>
      </c>
      <c r="D70" s="169" t="s">
        <v>1744</v>
      </c>
      <c r="J70" s="180">
        <v>37.099999999999994</v>
      </c>
      <c r="K70" s="45">
        <v>74.199999999999989</v>
      </c>
      <c r="M70" s="169" t="str">
        <f t="shared" si="0"/>
        <v>6007 Vert bouteille B4</v>
      </c>
      <c r="N70" s="180"/>
    </row>
    <row r="71" spans="1:14" ht="17" x14ac:dyDescent="0.2">
      <c r="A71" s="169" t="s">
        <v>1016</v>
      </c>
      <c r="B71" s="181" t="s">
        <v>1492</v>
      </c>
      <c r="D71" s="169" t="s">
        <v>1744</v>
      </c>
      <c r="J71" s="180">
        <v>37.099999999999994</v>
      </c>
      <c r="K71" s="45">
        <v>74.199999999999989</v>
      </c>
      <c r="M71" s="169" t="str">
        <f t="shared" si="0"/>
        <v>6009 Vert sapin B4</v>
      </c>
      <c r="N71" s="180"/>
    </row>
    <row r="72" spans="1:14" ht="17" x14ac:dyDescent="0.2">
      <c r="A72" s="169" t="s">
        <v>1016</v>
      </c>
      <c r="B72" s="181" t="s">
        <v>1493</v>
      </c>
      <c r="D72" s="169" t="s">
        <v>1744</v>
      </c>
      <c r="J72" s="180">
        <v>37.099999999999994</v>
      </c>
      <c r="K72" s="45">
        <v>74.199999999999989</v>
      </c>
      <c r="M72" s="169" t="str">
        <f t="shared" si="0"/>
        <v>6012 Vert noir B4</v>
      </c>
      <c r="N72" s="180"/>
    </row>
    <row r="73" spans="1:14" ht="17" x14ac:dyDescent="0.2">
      <c r="A73" s="169" t="s">
        <v>1016</v>
      </c>
      <c r="B73" s="181" t="s">
        <v>1494</v>
      </c>
      <c r="D73" s="169" t="s">
        <v>1744</v>
      </c>
      <c r="J73" s="180">
        <v>37.099999999999994</v>
      </c>
      <c r="K73" s="45">
        <v>74.199999999999989</v>
      </c>
      <c r="M73" s="169" t="str">
        <f t="shared" si="0"/>
        <v>6016 Vert turquoise B4</v>
      </c>
      <c r="N73" s="180"/>
    </row>
    <row r="74" spans="1:14" ht="17" x14ac:dyDescent="0.2">
      <c r="A74" s="169" t="s">
        <v>1016</v>
      </c>
      <c r="B74" s="181" t="s">
        <v>1495</v>
      </c>
      <c r="D74" s="169" t="s">
        <v>1744</v>
      </c>
      <c r="J74" s="180">
        <v>37.099999999999994</v>
      </c>
      <c r="K74" s="45">
        <v>74.199999999999989</v>
      </c>
      <c r="M74" s="169" t="str">
        <f t="shared" si="0"/>
        <v>6017 Vert mai B4</v>
      </c>
      <c r="N74" s="180"/>
    </row>
    <row r="75" spans="1:14" ht="17" x14ac:dyDescent="0.2">
      <c r="A75" s="169" t="s">
        <v>1016</v>
      </c>
      <c r="B75" s="181" t="s">
        <v>1496</v>
      </c>
      <c r="D75" s="169" t="s">
        <v>1744</v>
      </c>
      <c r="J75" s="180">
        <v>37.099999999999994</v>
      </c>
      <c r="K75" s="45">
        <v>74.199999999999989</v>
      </c>
      <c r="M75" s="169" t="str">
        <f t="shared" si="0"/>
        <v>6018 Vert jaune B4</v>
      </c>
      <c r="N75" s="180"/>
    </row>
    <row r="76" spans="1:14" ht="17" x14ac:dyDescent="0.2">
      <c r="A76" s="169" t="s">
        <v>1016</v>
      </c>
      <c r="B76" s="181" t="s">
        <v>1497</v>
      </c>
      <c r="D76" s="169" t="s">
        <v>1744</v>
      </c>
      <c r="J76" s="180">
        <v>37.099999999999994</v>
      </c>
      <c r="K76" s="45">
        <v>74.199999999999989</v>
      </c>
      <c r="M76" s="169" t="str">
        <f t="shared" si="0"/>
        <v>6019 Vert pastel B4</v>
      </c>
      <c r="N76" s="180"/>
    </row>
    <row r="77" spans="1:14" ht="17" x14ac:dyDescent="0.2">
      <c r="A77" s="169" t="s">
        <v>1016</v>
      </c>
      <c r="B77" s="181" t="s">
        <v>1498</v>
      </c>
      <c r="D77" s="169" t="s">
        <v>1744</v>
      </c>
      <c r="J77" s="180">
        <v>37.099999999999994</v>
      </c>
      <c r="K77" s="45">
        <v>74.199999999999989</v>
      </c>
      <c r="M77" s="169" t="str">
        <f t="shared" si="0"/>
        <v>6021 Vert pâle B4</v>
      </c>
      <c r="N77" s="180"/>
    </row>
    <row r="78" spans="1:14" ht="17" x14ac:dyDescent="0.2">
      <c r="A78" s="169" t="s">
        <v>1016</v>
      </c>
      <c r="B78" s="181" t="s">
        <v>1499</v>
      </c>
      <c r="D78" s="169" t="s">
        <v>1744</v>
      </c>
      <c r="J78" s="180">
        <v>37.099999999999994</v>
      </c>
      <c r="K78" s="45">
        <v>74.199999999999989</v>
      </c>
      <c r="M78" s="169" t="str">
        <f t="shared" si="0"/>
        <v>6024 Vert trafic B4</v>
      </c>
      <c r="N78" s="180"/>
    </row>
    <row r="79" spans="1:14" ht="17" x14ac:dyDescent="0.2">
      <c r="A79" s="169" t="s">
        <v>1016</v>
      </c>
      <c r="B79" s="181" t="s">
        <v>1500</v>
      </c>
      <c r="D79" s="169" t="s">
        <v>1744</v>
      </c>
      <c r="J79" s="180">
        <v>37.099999999999994</v>
      </c>
      <c r="K79" s="45">
        <v>74.199999999999989</v>
      </c>
      <c r="M79" s="169" t="str">
        <f t="shared" ref="M79:M129" si="1">B79</f>
        <v>6029 Vert menthe B4</v>
      </c>
      <c r="N79" s="180"/>
    </row>
    <row r="80" spans="1:14" ht="17" x14ac:dyDescent="0.2">
      <c r="A80" s="169" t="s">
        <v>1016</v>
      </c>
      <c r="B80" s="181" t="s">
        <v>1501</v>
      </c>
      <c r="D80" s="169" t="s">
        <v>1744</v>
      </c>
      <c r="J80" s="180">
        <v>37.099999999999994</v>
      </c>
      <c r="K80" s="45">
        <v>74.199999999999989</v>
      </c>
      <c r="M80" s="169" t="str">
        <f t="shared" si="1"/>
        <v>7000 Gris écureuil B4</v>
      </c>
      <c r="N80" s="180"/>
    </row>
    <row r="81" spans="1:14" ht="17" x14ac:dyDescent="0.2">
      <c r="A81" s="169" t="s">
        <v>1016</v>
      </c>
      <c r="B81" s="181" t="s">
        <v>1502</v>
      </c>
      <c r="D81" s="169" t="s">
        <v>1744</v>
      </c>
      <c r="J81" s="180">
        <v>37.099999999999994</v>
      </c>
      <c r="K81" s="45">
        <v>74.199999999999989</v>
      </c>
      <c r="M81" s="169" t="str">
        <f t="shared" si="1"/>
        <v>7001 Gris argent B4</v>
      </c>
      <c r="N81" s="180"/>
    </row>
    <row r="82" spans="1:14" ht="17" x14ac:dyDescent="0.2">
      <c r="A82" s="169" t="s">
        <v>1016</v>
      </c>
      <c r="B82" s="181" t="s">
        <v>1503</v>
      </c>
      <c r="D82" s="169" t="s">
        <v>1744</v>
      </c>
      <c r="J82" s="180">
        <v>37.099999999999994</v>
      </c>
      <c r="K82" s="45">
        <v>74.199999999999989</v>
      </c>
      <c r="M82" s="169" t="str">
        <f t="shared" si="1"/>
        <v>7002 Gris olive B4</v>
      </c>
      <c r="N82" s="180"/>
    </row>
    <row r="83" spans="1:14" ht="17" x14ac:dyDescent="0.2">
      <c r="A83" s="169" t="s">
        <v>1016</v>
      </c>
      <c r="B83" s="181" t="s">
        <v>1513</v>
      </c>
      <c r="D83" s="169" t="s">
        <v>1744</v>
      </c>
      <c r="J83" s="180">
        <v>37.099999999999994</v>
      </c>
      <c r="K83" s="45">
        <v>74.199999999999989</v>
      </c>
      <c r="M83" s="169" t="str">
        <f t="shared" si="1"/>
        <v>7003 Gris mousse B4</v>
      </c>
      <c r="N83" s="180"/>
    </row>
    <row r="84" spans="1:14" ht="17" x14ac:dyDescent="0.2">
      <c r="A84" s="169" t="s">
        <v>1016</v>
      </c>
      <c r="B84" s="181" t="s">
        <v>1514</v>
      </c>
      <c r="D84" s="169" t="s">
        <v>1744</v>
      </c>
      <c r="J84" s="180">
        <v>37.099999999999994</v>
      </c>
      <c r="K84" s="45">
        <v>74.199999999999989</v>
      </c>
      <c r="M84" s="169" t="str">
        <f t="shared" si="1"/>
        <v>7005 Gris souris B4</v>
      </c>
      <c r="N84" s="180"/>
    </row>
    <row r="85" spans="1:14" ht="17" x14ac:dyDescent="0.2">
      <c r="A85" s="169" t="s">
        <v>1016</v>
      </c>
      <c r="B85" s="181" t="s">
        <v>1515</v>
      </c>
      <c r="D85" s="169" t="s">
        <v>1744</v>
      </c>
      <c r="J85" s="180">
        <v>37.099999999999994</v>
      </c>
      <c r="K85" s="45">
        <v>74.199999999999989</v>
      </c>
      <c r="M85" s="169" t="str">
        <f t="shared" si="1"/>
        <v>7006 Gris beige B4</v>
      </c>
      <c r="N85" s="180"/>
    </row>
    <row r="86" spans="1:14" ht="17" x14ac:dyDescent="0.2">
      <c r="A86" s="169" t="s">
        <v>1016</v>
      </c>
      <c r="B86" s="181" t="s">
        <v>1516</v>
      </c>
      <c r="D86" s="169" t="s">
        <v>1744</v>
      </c>
      <c r="J86" s="180">
        <v>37.099999999999994</v>
      </c>
      <c r="K86" s="45">
        <v>74.199999999999989</v>
      </c>
      <c r="M86" s="169" t="str">
        <f t="shared" si="1"/>
        <v>7008 Gris kaki B4</v>
      </c>
      <c r="N86" s="180"/>
    </row>
    <row r="87" spans="1:14" ht="17" x14ac:dyDescent="0.2">
      <c r="A87" s="169" t="s">
        <v>1016</v>
      </c>
      <c r="B87" s="181" t="s">
        <v>1517</v>
      </c>
      <c r="D87" s="169" t="s">
        <v>1744</v>
      </c>
      <c r="J87" s="180">
        <v>37.099999999999994</v>
      </c>
      <c r="K87" s="45">
        <v>74.199999999999989</v>
      </c>
      <c r="M87" s="169" t="str">
        <f t="shared" si="1"/>
        <v>7009 Gris vert B4</v>
      </c>
      <c r="N87" s="180"/>
    </row>
    <row r="88" spans="1:14" ht="17" x14ac:dyDescent="0.2">
      <c r="A88" s="169" t="s">
        <v>1016</v>
      </c>
      <c r="B88" s="181" t="s">
        <v>1518</v>
      </c>
      <c r="D88" s="169" t="s">
        <v>1744</v>
      </c>
      <c r="J88" s="180">
        <v>37.099999999999994</v>
      </c>
      <c r="K88" s="45">
        <v>74.199999999999989</v>
      </c>
      <c r="M88" s="169" t="str">
        <f t="shared" si="1"/>
        <v>7010 Gris bâche B4</v>
      </c>
      <c r="N88" s="180"/>
    </row>
    <row r="89" spans="1:14" ht="17" x14ac:dyDescent="0.2">
      <c r="A89" s="169" t="s">
        <v>1016</v>
      </c>
      <c r="B89" s="181" t="s">
        <v>1519</v>
      </c>
      <c r="D89" s="169" t="s">
        <v>1744</v>
      </c>
      <c r="J89" s="180">
        <v>37.099999999999994</v>
      </c>
      <c r="K89" s="45">
        <v>74.199999999999989</v>
      </c>
      <c r="M89" s="169" t="str">
        <f t="shared" si="1"/>
        <v>7011 Gris fer B4</v>
      </c>
      <c r="N89" s="180"/>
    </row>
    <row r="90" spans="1:14" ht="17" x14ac:dyDescent="0.2">
      <c r="A90" s="169" t="s">
        <v>1016</v>
      </c>
      <c r="B90" s="181" t="s">
        <v>1520</v>
      </c>
      <c r="D90" s="169" t="s">
        <v>1744</v>
      </c>
      <c r="J90" s="180">
        <v>37.099999999999994</v>
      </c>
      <c r="K90" s="45">
        <v>74.199999999999989</v>
      </c>
      <c r="M90" s="169" t="str">
        <f t="shared" si="1"/>
        <v>7012 Gris basalte B4</v>
      </c>
      <c r="N90" s="180"/>
    </row>
    <row r="91" spans="1:14" ht="17" x14ac:dyDescent="0.2">
      <c r="A91" s="169" t="s">
        <v>1016</v>
      </c>
      <c r="B91" s="181" t="s">
        <v>1521</v>
      </c>
      <c r="D91" s="169" t="s">
        <v>1744</v>
      </c>
      <c r="J91" s="180">
        <v>37.099999999999994</v>
      </c>
      <c r="K91" s="45">
        <v>74.199999999999989</v>
      </c>
      <c r="M91" s="169" t="str">
        <f t="shared" si="1"/>
        <v>7013 Gris brun B4</v>
      </c>
      <c r="N91" s="180"/>
    </row>
    <row r="92" spans="1:14" ht="17" x14ac:dyDescent="0.2">
      <c r="A92" s="169" t="s">
        <v>1016</v>
      </c>
      <c r="B92" s="181" t="s">
        <v>1522</v>
      </c>
      <c r="D92" s="169" t="s">
        <v>1744</v>
      </c>
      <c r="J92" s="180">
        <v>37.099999999999994</v>
      </c>
      <c r="K92" s="45">
        <v>74.199999999999989</v>
      </c>
      <c r="M92" s="169" t="str">
        <f t="shared" si="1"/>
        <v>7015 Gris ardoise B4</v>
      </c>
      <c r="N92" s="180"/>
    </row>
    <row r="93" spans="1:14" ht="17" x14ac:dyDescent="0.2">
      <c r="A93" s="169" t="s">
        <v>1016</v>
      </c>
      <c r="B93" s="181" t="s">
        <v>1454</v>
      </c>
      <c r="D93" s="169" t="s">
        <v>1744</v>
      </c>
      <c r="J93" s="180">
        <v>37.099999999999994</v>
      </c>
      <c r="K93" s="45">
        <v>74.199999999999989</v>
      </c>
      <c r="M93" s="169" t="str">
        <f t="shared" si="1"/>
        <v>7020 Gris acier B4</v>
      </c>
      <c r="N93" s="180"/>
    </row>
    <row r="94" spans="1:14" ht="17" x14ac:dyDescent="0.2">
      <c r="A94" s="169" t="s">
        <v>1016</v>
      </c>
      <c r="B94" s="181" t="s">
        <v>1523</v>
      </c>
      <c r="D94" s="169" t="s">
        <v>1744</v>
      </c>
      <c r="J94" s="180">
        <v>37.099999999999994</v>
      </c>
      <c r="K94" s="45">
        <v>74.199999999999989</v>
      </c>
      <c r="M94" s="169" t="str">
        <f t="shared" si="1"/>
        <v>7021 Gris noir B4</v>
      </c>
      <c r="N94" s="180"/>
    </row>
    <row r="95" spans="1:14" ht="17" x14ac:dyDescent="0.2">
      <c r="A95" s="169" t="s">
        <v>1016</v>
      </c>
      <c r="B95" s="181" t="s">
        <v>1524</v>
      </c>
      <c r="D95" s="169" t="s">
        <v>1744</v>
      </c>
      <c r="J95" s="180">
        <v>37.099999999999994</v>
      </c>
      <c r="K95" s="45">
        <v>74.199999999999989</v>
      </c>
      <c r="M95" s="169" t="str">
        <f t="shared" si="1"/>
        <v>7022 Gris ombre B4</v>
      </c>
      <c r="N95" s="180"/>
    </row>
    <row r="96" spans="1:14" ht="17" x14ac:dyDescent="0.2">
      <c r="A96" s="169" t="s">
        <v>1016</v>
      </c>
      <c r="B96" s="181" t="s">
        <v>1525</v>
      </c>
      <c r="D96" s="169" t="s">
        <v>1744</v>
      </c>
      <c r="J96" s="180">
        <v>37.099999999999994</v>
      </c>
      <c r="K96" s="45">
        <v>74.199999999999989</v>
      </c>
      <c r="M96" s="169" t="str">
        <f t="shared" si="1"/>
        <v>7023 Gris béton B4</v>
      </c>
      <c r="N96" s="180"/>
    </row>
    <row r="97" spans="1:14" ht="17" x14ac:dyDescent="0.2">
      <c r="A97" s="169" t="s">
        <v>1016</v>
      </c>
      <c r="B97" s="181" t="s">
        <v>1455</v>
      </c>
      <c r="D97" s="169" t="s">
        <v>1744</v>
      </c>
      <c r="J97" s="180">
        <v>37.099999999999994</v>
      </c>
      <c r="K97" s="45">
        <v>74.199999999999989</v>
      </c>
      <c r="M97" s="169" t="str">
        <f t="shared" si="1"/>
        <v>7030 Gris pierre B4</v>
      </c>
      <c r="N97" s="180"/>
    </row>
    <row r="98" spans="1:14" ht="17" x14ac:dyDescent="0.2">
      <c r="A98" s="169" t="s">
        <v>1016</v>
      </c>
      <c r="B98" s="181" t="s">
        <v>1456</v>
      </c>
      <c r="D98" s="169" t="s">
        <v>1744</v>
      </c>
      <c r="J98" s="180">
        <v>37.099999999999994</v>
      </c>
      <c r="K98" s="45">
        <v>74.199999999999989</v>
      </c>
      <c r="M98" s="169" t="str">
        <f t="shared" si="1"/>
        <v>7031 Gris bleu B4</v>
      </c>
      <c r="N98" s="180"/>
    </row>
    <row r="99" spans="1:14" ht="17" x14ac:dyDescent="0.2">
      <c r="A99" s="169" t="s">
        <v>1016</v>
      </c>
      <c r="B99" s="181" t="s">
        <v>1457</v>
      </c>
      <c r="D99" s="169" t="s">
        <v>1744</v>
      </c>
      <c r="J99" s="180">
        <v>37.099999999999994</v>
      </c>
      <c r="K99" s="45">
        <v>74.199999999999989</v>
      </c>
      <c r="M99" s="169" t="str">
        <f t="shared" si="1"/>
        <v>7032 Gris caillou B4</v>
      </c>
      <c r="N99" s="180"/>
    </row>
    <row r="100" spans="1:14" ht="17" x14ac:dyDescent="0.2">
      <c r="A100" s="169" t="s">
        <v>1016</v>
      </c>
      <c r="B100" s="181" t="s">
        <v>1458</v>
      </c>
      <c r="D100" s="169" t="s">
        <v>1744</v>
      </c>
      <c r="J100" s="180">
        <v>37.099999999999994</v>
      </c>
      <c r="K100" s="45">
        <v>74.199999999999989</v>
      </c>
      <c r="M100" s="169" t="str">
        <f t="shared" si="1"/>
        <v>7033 Gris ciment B4</v>
      </c>
      <c r="N100" s="180"/>
    </row>
    <row r="101" spans="1:14" ht="17" x14ac:dyDescent="0.2">
      <c r="A101" s="169" t="s">
        <v>1016</v>
      </c>
      <c r="B101" s="181" t="s">
        <v>1459</v>
      </c>
      <c r="D101" s="169" t="s">
        <v>1744</v>
      </c>
      <c r="J101" s="180">
        <v>37.099999999999994</v>
      </c>
      <c r="K101" s="45">
        <v>74.199999999999989</v>
      </c>
      <c r="M101" s="169" t="str">
        <f t="shared" si="1"/>
        <v>7034 Gris jaune B4</v>
      </c>
      <c r="N101" s="180"/>
    </row>
    <row r="102" spans="1:14" ht="17" x14ac:dyDescent="0.2">
      <c r="A102" s="169" t="s">
        <v>1016</v>
      </c>
      <c r="B102" s="181" t="s">
        <v>1460</v>
      </c>
      <c r="D102" s="169" t="s">
        <v>1744</v>
      </c>
      <c r="J102" s="180">
        <v>37.099999999999994</v>
      </c>
      <c r="K102" s="45">
        <v>74.199999999999989</v>
      </c>
      <c r="M102" s="169" t="str">
        <f t="shared" si="1"/>
        <v>7036 Gris platine B4</v>
      </c>
      <c r="N102" s="180"/>
    </row>
    <row r="103" spans="1:14" ht="17" x14ac:dyDescent="0.2">
      <c r="A103" s="169" t="s">
        <v>1016</v>
      </c>
      <c r="B103" s="181" t="s">
        <v>1461</v>
      </c>
      <c r="D103" s="169" t="s">
        <v>1744</v>
      </c>
      <c r="J103" s="180">
        <v>37.099999999999994</v>
      </c>
      <c r="K103" s="45">
        <v>74.199999999999989</v>
      </c>
      <c r="M103" s="169" t="str">
        <f t="shared" si="1"/>
        <v>7039 Gris quartz B4</v>
      </c>
      <c r="N103" s="180"/>
    </row>
    <row r="104" spans="1:14" ht="17" x14ac:dyDescent="0.2">
      <c r="A104" s="169" t="s">
        <v>1016</v>
      </c>
      <c r="B104" s="181" t="s">
        <v>1462</v>
      </c>
      <c r="D104" s="169" t="s">
        <v>1744</v>
      </c>
      <c r="J104" s="180">
        <v>37.099999999999994</v>
      </c>
      <c r="K104" s="45">
        <v>74.199999999999989</v>
      </c>
      <c r="M104" s="169" t="str">
        <f t="shared" si="1"/>
        <v>7042 Gris trafic A B4</v>
      </c>
      <c r="N104" s="180"/>
    </row>
    <row r="105" spans="1:14" ht="17" x14ac:dyDescent="0.2">
      <c r="A105" s="169" t="s">
        <v>1016</v>
      </c>
      <c r="B105" s="181" t="s">
        <v>1463</v>
      </c>
      <c r="D105" s="169" t="s">
        <v>1744</v>
      </c>
      <c r="J105" s="180">
        <v>37.099999999999994</v>
      </c>
      <c r="K105" s="45">
        <v>74.199999999999989</v>
      </c>
      <c r="M105" s="169" t="str">
        <f t="shared" si="1"/>
        <v>7043 Gris trafic B B4</v>
      </c>
      <c r="N105" s="180"/>
    </row>
    <row r="106" spans="1:14" ht="17" x14ac:dyDescent="0.2">
      <c r="A106" s="169" t="s">
        <v>1016</v>
      </c>
      <c r="B106" s="181" t="s">
        <v>1464</v>
      </c>
      <c r="D106" s="169" t="s">
        <v>1744</v>
      </c>
      <c r="J106" s="180">
        <v>37.099999999999994</v>
      </c>
      <c r="K106" s="45">
        <v>74.199999999999989</v>
      </c>
      <c r="M106" s="169" t="str">
        <f t="shared" si="1"/>
        <v>7044 Gris soie B4</v>
      </c>
      <c r="N106" s="180"/>
    </row>
    <row r="107" spans="1:14" ht="17" x14ac:dyDescent="0.2">
      <c r="A107" s="169" t="s">
        <v>1016</v>
      </c>
      <c r="B107" s="181" t="s">
        <v>1465</v>
      </c>
      <c r="D107" s="169" t="s">
        <v>1744</v>
      </c>
      <c r="J107" s="180">
        <v>37.099999999999994</v>
      </c>
      <c r="K107" s="45">
        <v>74.199999999999989</v>
      </c>
      <c r="M107" s="169" t="str">
        <f t="shared" si="1"/>
        <v>7045 Gris télécommunication 1 B4</v>
      </c>
      <c r="N107" s="180"/>
    </row>
    <row r="108" spans="1:14" ht="17" x14ac:dyDescent="0.2">
      <c r="A108" s="169" t="s">
        <v>1016</v>
      </c>
      <c r="B108" s="181" t="s">
        <v>1466</v>
      </c>
      <c r="D108" s="169" t="s">
        <v>1744</v>
      </c>
      <c r="J108" s="180">
        <v>37.099999999999994</v>
      </c>
      <c r="K108" s="45">
        <v>74.199999999999989</v>
      </c>
      <c r="M108" s="169" t="str">
        <f t="shared" si="1"/>
        <v>7046 Gris télécommunication 2 B4</v>
      </c>
      <c r="N108" s="180"/>
    </row>
    <row r="109" spans="1:14" ht="17" x14ac:dyDescent="0.2">
      <c r="A109" s="169" t="s">
        <v>1016</v>
      </c>
      <c r="B109" s="181" t="s">
        <v>1479</v>
      </c>
      <c r="D109" s="169" t="s">
        <v>1744</v>
      </c>
      <c r="J109" s="180">
        <v>37.099999999999994</v>
      </c>
      <c r="K109" s="45">
        <v>74.199999999999989</v>
      </c>
      <c r="M109" s="169" t="str">
        <f t="shared" si="1"/>
        <v>8000 Brun verdâtre B4</v>
      </c>
      <c r="N109" s="180"/>
    </row>
    <row r="110" spans="1:14" ht="17" x14ac:dyDescent="0.2">
      <c r="A110" s="169" t="s">
        <v>1016</v>
      </c>
      <c r="B110" s="181" t="s">
        <v>1480</v>
      </c>
      <c r="D110" s="169" t="s">
        <v>1744</v>
      </c>
      <c r="J110" s="180">
        <v>37.099999999999994</v>
      </c>
      <c r="K110" s="45">
        <v>74.199999999999989</v>
      </c>
      <c r="M110" s="169" t="str">
        <f t="shared" si="1"/>
        <v>8001 Brun ocre B4</v>
      </c>
      <c r="N110" s="180"/>
    </row>
    <row r="111" spans="1:14" ht="17" x14ac:dyDescent="0.2">
      <c r="A111" s="169" t="s">
        <v>1016</v>
      </c>
      <c r="B111" s="181" t="s">
        <v>1481</v>
      </c>
      <c r="D111" s="169" t="s">
        <v>1744</v>
      </c>
      <c r="J111" s="180">
        <v>37.099999999999994</v>
      </c>
      <c r="K111" s="45">
        <v>74.199999999999989</v>
      </c>
      <c r="M111" s="169" t="str">
        <f t="shared" si="1"/>
        <v>8002 Brun signalisation B4</v>
      </c>
      <c r="N111" s="180"/>
    </row>
    <row r="112" spans="1:14" ht="17" x14ac:dyDescent="0.2">
      <c r="A112" s="169" t="s">
        <v>1016</v>
      </c>
      <c r="B112" s="181" t="s">
        <v>1482</v>
      </c>
      <c r="D112" s="169" t="s">
        <v>1744</v>
      </c>
      <c r="J112" s="180">
        <v>37.099999999999994</v>
      </c>
      <c r="K112" s="45">
        <v>74.199999999999989</v>
      </c>
      <c r="M112" s="169" t="str">
        <f t="shared" si="1"/>
        <v>8003 Brun argile B4</v>
      </c>
      <c r="N112" s="180"/>
    </row>
    <row r="113" spans="1:14" ht="17" x14ac:dyDescent="0.2">
      <c r="A113" s="169" t="s">
        <v>1016</v>
      </c>
      <c r="B113" s="181" t="s">
        <v>1483</v>
      </c>
      <c r="D113" s="169" t="s">
        <v>1744</v>
      </c>
      <c r="J113" s="180">
        <v>37.099999999999994</v>
      </c>
      <c r="K113" s="45">
        <v>74.199999999999989</v>
      </c>
      <c r="M113" s="169" t="str">
        <f t="shared" si="1"/>
        <v>8004 Brun cuivré B4</v>
      </c>
      <c r="N113" s="180"/>
    </row>
    <row r="114" spans="1:14" ht="17" x14ac:dyDescent="0.2">
      <c r="A114" s="169" t="s">
        <v>1016</v>
      </c>
      <c r="B114" s="181" t="s">
        <v>1484</v>
      </c>
      <c r="D114" s="169" t="s">
        <v>1744</v>
      </c>
      <c r="J114" s="180">
        <v>37.099999999999994</v>
      </c>
      <c r="K114" s="45">
        <v>74.199999999999989</v>
      </c>
      <c r="M114" s="169" t="str">
        <f t="shared" si="1"/>
        <v>8007 Brun fauve B4</v>
      </c>
      <c r="N114" s="180"/>
    </row>
    <row r="115" spans="1:14" ht="17" x14ac:dyDescent="0.2">
      <c r="A115" s="169" t="s">
        <v>1016</v>
      </c>
      <c r="B115" s="181" t="s">
        <v>1485</v>
      </c>
      <c r="D115" s="169" t="s">
        <v>1744</v>
      </c>
      <c r="J115" s="180">
        <v>37.099999999999994</v>
      </c>
      <c r="K115" s="45">
        <v>74.199999999999989</v>
      </c>
      <c r="M115" s="169" t="str">
        <f t="shared" si="1"/>
        <v>8008 Brun olive B4</v>
      </c>
      <c r="N115" s="180"/>
    </row>
    <row r="116" spans="1:14" ht="17" x14ac:dyDescent="0.2">
      <c r="A116" s="169" t="s">
        <v>1016</v>
      </c>
      <c r="B116" s="181" t="s">
        <v>1486</v>
      </c>
      <c r="D116" s="169" t="s">
        <v>1744</v>
      </c>
      <c r="J116" s="180">
        <v>37.099999999999994</v>
      </c>
      <c r="K116" s="45">
        <v>74.199999999999989</v>
      </c>
      <c r="M116" s="169" t="str">
        <f t="shared" si="1"/>
        <v>8011 Brun noisette B4</v>
      </c>
      <c r="N116" s="180"/>
    </row>
    <row r="117" spans="1:14" ht="17" x14ac:dyDescent="0.2">
      <c r="A117" s="169" t="s">
        <v>1016</v>
      </c>
      <c r="B117" s="181" t="s">
        <v>1487</v>
      </c>
      <c r="D117" s="169" t="s">
        <v>1744</v>
      </c>
      <c r="J117" s="180">
        <v>37.099999999999994</v>
      </c>
      <c r="K117" s="45">
        <v>74.199999999999989</v>
      </c>
      <c r="M117" s="169" t="str">
        <f t="shared" si="1"/>
        <v>8012 Brun rouge B4</v>
      </c>
      <c r="N117" s="180"/>
    </row>
    <row r="118" spans="1:14" ht="17" x14ac:dyDescent="0.2">
      <c r="A118" s="169" t="s">
        <v>1016</v>
      </c>
      <c r="B118" s="181" t="s">
        <v>1488</v>
      </c>
      <c r="D118" s="169" t="s">
        <v>1744</v>
      </c>
      <c r="J118" s="180">
        <v>37.099999999999994</v>
      </c>
      <c r="K118" s="45">
        <v>74.199999999999989</v>
      </c>
      <c r="M118" s="169" t="str">
        <f t="shared" si="1"/>
        <v>8014 Brun sépia B4</v>
      </c>
      <c r="N118" s="180"/>
    </row>
    <row r="119" spans="1:14" ht="17" x14ac:dyDescent="0.2">
      <c r="A119" s="169" t="s">
        <v>1016</v>
      </c>
      <c r="B119" s="181" t="s">
        <v>1489</v>
      </c>
      <c r="D119" s="169" t="s">
        <v>1744</v>
      </c>
      <c r="J119" s="180">
        <v>37.099999999999994</v>
      </c>
      <c r="K119" s="45">
        <v>74.199999999999989</v>
      </c>
      <c r="M119" s="169" t="str">
        <f t="shared" si="1"/>
        <v>8015 Brun châtaigne B4</v>
      </c>
      <c r="N119" s="180"/>
    </row>
    <row r="120" spans="1:14" ht="17" x14ac:dyDescent="0.2">
      <c r="A120" s="169" t="s">
        <v>1016</v>
      </c>
      <c r="B120" s="181" t="s">
        <v>1504</v>
      </c>
      <c r="D120" s="169" t="s">
        <v>1744</v>
      </c>
      <c r="J120" s="180">
        <v>37.099999999999994</v>
      </c>
      <c r="K120" s="45">
        <v>74.199999999999989</v>
      </c>
      <c r="M120" s="169" t="str">
        <f t="shared" si="1"/>
        <v>8016 Brun acajou B4</v>
      </c>
      <c r="N120" s="180"/>
    </row>
    <row r="121" spans="1:14" ht="17" x14ac:dyDescent="0.2">
      <c r="A121" s="169" t="s">
        <v>1016</v>
      </c>
      <c r="B121" s="181" t="s">
        <v>1505</v>
      </c>
      <c r="D121" s="169" t="s">
        <v>1744</v>
      </c>
      <c r="J121" s="180">
        <v>37.099999999999994</v>
      </c>
      <c r="K121" s="45">
        <v>74.199999999999989</v>
      </c>
      <c r="M121" s="169" t="str">
        <f t="shared" si="1"/>
        <v>8019 Brun gris B4</v>
      </c>
      <c r="N121" s="180"/>
    </row>
    <row r="122" spans="1:14" ht="17" x14ac:dyDescent="0.2">
      <c r="A122" s="169" t="s">
        <v>1016</v>
      </c>
      <c r="B122" s="181" t="s">
        <v>1506</v>
      </c>
      <c r="D122" s="169" t="s">
        <v>1744</v>
      </c>
      <c r="J122" s="180">
        <v>37.099999999999994</v>
      </c>
      <c r="K122" s="45">
        <v>74.199999999999989</v>
      </c>
      <c r="M122" s="169" t="str">
        <f t="shared" si="1"/>
        <v>8022 Brun noir B4</v>
      </c>
      <c r="N122" s="180"/>
    </row>
    <row r="123" spans="1:14" ht="17" x14ac:dyDescent="0.2">
      <c r="A123" s="169" t="s">
        <v>1016</v>
      </c>
      <c r="B123" s="181" t="s">
        <v>1507</v>
      </c>
      <c r="D123" s="169" t="s">
        <v>1744</v>
      </c>
      <c r="J123" s="180">
        <v>37.099999999999994</v>
      </c>
      <c r="K123" s="45">
        <v>74.199999999999989</v>
      </c>
      <c r="M123" s="169" t="str">
        <f t="shared" si="1"/>
        <v>8023 Brun orangé B4</v>
      </c>
      <c r="N123" s="180"/>
    </row>
    <row r="124" spans="1:14" ht="17" x14ac:dyDescent="0.2">
      <c r="A124" s="169" t="s">
        <v>1016</v>
      </c>
      <c r="B124" s="181" t="s">
        <v>1508</v>
      </c>
      <c r="D124" s="169" t="s">
        <v>1744</v>
      </c>
      <c r="J124" s="180">
        <v>37.099999999999994</v>
      </c>
      <c r="K124" s="45">
        <v>74.199999999999989</v>
      </c>
      <c r="M124" s="169" t="str">
        <f t="shared" si="1"/>
        <v>8024 Brun beige B4</v>
      </c>
      <c r="N124" s="180"/>
    </row>
    <row r="125" spans="1:14" ht="17" x14ac:dyDescent="0.2">
      <c r="A125" s="169" t="s">
        <v>1016</v>
      </c>
      <c r="B125" s="181" t="s">
        <v>1509</v>
      </c>
      <c r="D125" s="169" t="s">
        <v>1744</v>
      </c>
      <c r="J125" s="180">
        <v>37.099999999999994</v>
      </c>
      <c r="K125" s="45">
        <v>74.199999999999989</v>
      </c>
      <c r="M125" s="169" t="str">
        <f t="shared" si="1"/>
        <v>8025 Brun pâle B4</v>
      </c>
      <c r="N125" s="180"/>
    </row>
    <row r="126" spans="1:14" ht="17" x14ac:dyDescent="0.2">
      <c r="A126" s="169" t="s">
        <v>1016</v>
      </c>
      <c r="B126" s="181" t="s">
        <v>1510</v>
      </c>
      <c r="D126" s="169" t="s">
        <v>1744</v>
      </c>
      <c r="J126" s="180">
        <v>37.099999999999994</v>
      </c>
      <c r="K126" s="45">
        <v>74.199999999999989</v>
      </c>
      <c r="M126" s="169" t="str">
        <f t="shared" si="1"/>
        <v>8028 Brun terre B4</v>
      </c>
      <c r="N126" s="180"/>
    </row>
    <row r="127" spans="1:14" ht="17" x14ac:dyDescent="0.2">
      <c r="A127" s="169" t="s">
        <v>1016</v>
      </c>
      <c r="B127" s="181" t="s">
        <v>1511</v>
      </c>
      <c r="D127" s="169" t="s">
        <v>1744</v>
      </c>
      <c r="J127" s="180">
        <v>37.099999999999994</v>
      </c>
      <c r="K127" s="45">
        <v>74.199999999999989</v>
      </c>
      <c r="M127" s="169" t="str">
        <f t="shared" si="1"/>
        <v>9004 Noir signalisation B4</v>
      </c>
      <c r="N127" s="180"/>
    </row>
    <row r="128" spans="1:14" ht="17" x14ac:dyDescent="0.2">
      <c r="A128" s="169" t="s">
        <v>1016</v>
      </c>
      <c r="B128" s="181" t="s">
        <v>1512</v>
      </c>
      <c r="D128" s="169" t="s">
        <v>1744</v>
      </c>
      <c r="J128" s="180">
        <v>37.099999999999994</v>
      </c>
      <c r="K128" s="45">
        <v>74.199999999999989</v>
      </c>
      <c r="M128" s="169" t="str">
        <f t="shared" si="1"/>
        <v>9007 Aluminium gris B4</v>
      </c>
      <c r="N128" s="180"/>
    </row>
    <row r="129" spans="1:14" ht="17" x14ac:dyDescent="0.2">
      <c r="A129" s="169" t="s">
        <v>1016</v>
      </c>
      <c r="B129" s="181" t="s">
        <v>1526</v>
      </c>
      <c r="D129" s="169" t="s">
        <v>1744</v>
      </c>
      <c r="J129" s="180">
        <v>37.099999999999994</v>
      </c>
      <c r="K129" s="45">
        <v>74.199999999999989</v>
      </c>
      <c r="M129" s="169" t="str">
        <f t="shared" si="1"/>
        <v>9017 Noir trafic B4</v>
      </c>
      <c r="N129" s="180"/>
    </row>
    <row r="130" spans="1:14" ht="17" x14ac:dyDescent="0.2">
      <c r="A130" s="169" t="s">
        <v>1017</v>
      </c>
      <c r="B130" s="181" t="s">
        <v>1362</v>
      </c>
      <c r="D130" s="169" t="s">
        <v>1744</v>
      </c>
      <c r="J130" s="169" t="s">
        <v>1180</v>
      </c>
      <c r="K130" s="169" t="s">
        <v>1180</v>
      </c>
      <c r="M130" s="169" t="s">
        <v>1760</v>
      </c>
      <c r="N130" s="180"/>
    </row>
    <row r="131" spans="1:14" ht="17" x14ac:dyDescent="0.2">
      <c r="A131" s="169" t="s">
        <v>1017</v>
      </c>
      <c r="B131" s="181" t="s">
        <v>1363</v>
      </c>
      <c r="D131" s="169" t="s">
        <v>1744</v>
      </c>
      <c r="J131" s="169">
        <v>140</v>
      </c>
      <c r="K131" s="169">
        <v>140</v>
      </c>
      <c r="M131" s="169" t="s">
        <v>1760</v>
      </c>
      <c r="N131" s="180"/>
    </row>
    <row r="132" spans="1:14" s="45" customFormat="1" ht="18" x14ac:dyDescent="0.2">
      <c r="A132" s="182" t="s">
        <v>1020</v>
      </c>
      <c r="B132" s="183" t="s">
        <v>983</v>
      </c>
      <c r="C132" s="182" t="s">
        <v>1011</v>
      </c>
      <c r="D132" s="182" t="s">
        <v>1747</v>
      </c>
      <c r="E132" s="182"/>
      <c r="F132" s="182"/>
      <c r="G132" s="182"/>
      <c r="H132" s="182"/>
      <c r="I132" s="182"/>
      <c r="J132" s="182">
        <v>140</v>
      </c>
      <c r="K132" s="182">
        <v>150</v>
      </c>
      <c r="L132" s="182"/>
      <c r="M132" s="184" t="s">
        <v>1759</v>
      </c>
      <c r="N132" s="180"/>
    </row>
    <row r="133" spans="1:14" s="45" customFormat="1" ht="18" x14ac:dyDescent="0.2">
      <c r="A133" s="182" t="s">
        <v>1020</v>
      </c>
      <c r="B133" s="183" t="s">
        <v>983</v>
      </c>
      <c r="C133" s="182" t="s">
        <v>1011</v>
      </c>
      <c r="D133" s="182" t="s">
        <v>1746</v>
      </c>
      <c r="E133" s="182"/>
      <c r="F133" s="182"/>
      <c r="G133" s="182"/>
      <c r="H133" s="182"/>
      <c r="I133" s="182"/>
      <c r="J133" s="182">
        <v>105</v>
      </c>
      <c r="K133" s="182">
        <v>105</v>
      </c>
      <c r="L133" s="182"/>
      <c r="M133" s="184" t="s">
        <v>1759</v>
      </c>
      <c r="N133" s="180"/>
    </row>
    <row r="134" spans="1:14" s="45" customFormat="1" ht="18" x14ac:dyDescent="0.2">
      <c r="A134" s="182" t="s">
        <v>1020</v>
      </c>
      <c r="B134" s="183" t="s">
        <v>983</v>
      </c>
      <c r="C134" s="182" t="s">
        <v>1011</v>
      </c>
      <c r="D134" s="182" t="s">
        <v>1745</v>
      </c>
      <c r="E134" s="182"/>
      <c r="F134" s="182"/>
      <c r="G134" s="182"/>
      <c r="H134" s="182"/>
      <c r="I134" s="182"/>
      <c r="J134" s="182">
        <v>105</v>
      </c>
      <c r="K134" s="182">
        <v>105</v>
      </c>
      <c r="L134" s="182"/>
      <c r="M134" s="184" t="s">
        <v>1759</v>
      </c>
      <c r="N134" s="180"/>
    </row>
    <row r="135" spans="1:14" s="45" customFormat="1" ht="18" x14ac:dyDescent="0.2">
      <c r="A135" s="182" t="s">
        <v>1020</v>
      </c>
      <c r="B135" s="183" t="s">
        <v>983</v>
      </c>
      <c r="C135" s="182" t="s">
        <v>1011</v>
      </c>
      <c r="D135" s="182" t="s">
        <v>1741</v>
      </c>
      <c r="E135" s="182"/>
      <c r="F135" s="182"/>
      <c r="G135" s="182"/>
      <c r="H135" s="182"/>
      <c r="I135" s="182"/>
      <c r="J135" s="182">
        <v>105</v>
      </c>
      <c r="K135" s="182">
        <v>105</v>
      </c>
      <c r="L135" s="182"/>
      <c r="M135" s="184" t="s">
        <v>1759</v>
      </c>
      <c r="N135" s="180"/>
    </row>
    <row r="136" spans="1:14" s="45" customFormat="1" ht="18" x14ac:dyDescent="0.2">
      <c r="A136" s="182" t="s">
        <v>1020</v>
      </c>
      <c r="B136" s="183" t="s">
        <v>983</v>
      </c>
      <c r="C136" s="182" t="s">
        <v>1011</v>
      </c>
      <c r="D136" s="182" t="s">
        <v>967</v>
      </c>
      <c r="E136" s="182"/>
      <c r="F136" s="182"/>
      <c r="G136" s="182"/>
      <c r="H136" s="182"/>
      <c r="I136" s="182"/>
      <c r="J136" s="182">
        <v>87</v>
      </c>
      <c r="K136" s="182">
        <v>87</v>
      </c>
      <c r="L136" s="182"/>
      <c r="M136" s="184" t="s">
        <v>1759</v>
      </c>
      <c r="N136" s="180"/>
    </row>
    <row r="137" spans="1:14" ht="18" x14ac:dyDescent="0.2">
      <c r="A137" s="169" t="s">
        <v>1020</v>
      </c>
      <c r="B137" s="181" t="s">
        <v>1179</v>
      </c>
      <c r="D137" s="169" t="s">
        <v>1744</v>
      </c>
      <c r="J137" s="169" t="s">
        <v>1180</v>
      </c>
      <c r="K137" s="169" t="s">
        <v>1180</v>
      </c>
      <c r="M137" s="184" t="s">
        <v>1758</v>
      </c>
      <c r="N137" s="180"/>
    </row>
    <row r="138" spans="1:14" ht="17" x14ac:dyDescent="0.2">
      <c r="A138" s="169" t="s">
        <v>1013</v>
      </c>
      <c r="B138" s="181" t="s">
        <v>970</v>
      </c>
      <c r="D138" s="169" t="s">
        <v>1744</v>
      </c>
      <c r="L138" s="169" t="s">
        <v>1748</v>
      </c>
      <c r="N138" s="180"/>
    </row>
    <row r="139" spans="1:14" ht="17" x14ac:dyDescent="0.2">
      <c r="A139" s="169" t="s">
        <v>1013</v>
      </c>
      <c r="B139" s="181" t="s">
        <v>974</v>
      </c>
      <c r="D139" s="169" t="s">
        <v>1744</v>
      </c>
      <c r="L139" s="169" t="s">
        <v>1748</v>
      </c>
      <c r="N139" s="180"/>
    </row>
    <row r="140" spans="1:14" ht="17" x14ac:dyDescent="0.2">
      <c r="A140" s="169" t="s">
        <v>1013</v>
      </c>
      <c r="B140" s="181" t="s">
        <v>975</v>
      </c>
      <c r="D140" s="169" t="s">
        <v>1744</v>
      </c>
      <c r="L140" s="169" t="s">
        <v>1748</v>
      </c>
      <c r="N140" s="180"/>
    </row>
    <row r="141" spans="1:14" ht="17" x14ac:dyDescent="0.2">
      <c r="A141" s="169" t="s">
        <v>1021</v>
      </c>
      <c r="B141" s="181" t="s">
        <v>1592</v>
      </c>
      <c r="D141" s="169" t="s">
        <v>1744</v>
      </c>
      <c r="J141" s="169" t="s">
        <v>1762</v>
      </c>
      <c r="K141" s="169" t="s">
        <v>1762</v>
      </c>
      <c r="M141" s="169" t="s">
        <v>1592</v>
      </c>
      <c r="N141" s="180"/>
    </row>
    <row r="142" spans="1:14" ht="34" x14ac:dyDescent="0.2">
      <c r="A142" s="169" t="s">
        <v>1021</v>
      </c>
      <c r="B142" s="181" t="s">
        <v>1572</v>
      </c>
      <c r="D142" s="169" t="s">
        <v>1744</v>
      </c>
      <c r="J142" s="185">
        <v>63</v>
      </c>
      <c r="K142" s="185">
        <v>63</v>
      </c>
      <c r="M142" s="169" t="s">
        <v>1046</v>
      </c>
      <c r="N142" s="180"/>
    </row>
    <row r="143" spans="1:14" ht="34" x14ac:dyDescent="0.2">
      <c r="A143" s="169" t="s">
        <v>1021</v>
      </c>
      <c r="B143" s="181" t="s">
        <v>1573</v>
      </c>
      <c r="D143" s="169" t="s">
        <v>1744</v>
      </c>
      <c r="J143" s="185">
        <v>63</v>
      </c>
      <c r="K143" s="185">
        <v>63</v>
      </c>
      <c r="M143" s="169" t="s">
        <v>1046</v>
      </c>
      <c r="N143" s="180"/>
    </row>
    <row r="144" spans="1:14" ht="17" x14ac:dyDescent="0.2">
      <c r="A144" s="169" t="s">
        <v>1021</v>
      </c>
      <c r="B144" s="181" t="s">
        <v>1337</v>
      </c>
      <c r="D144" s="169" t="s">
        <v>1744</v>
      </c>
      <c r="J144" s="180">
        <v>22.4</v>
      </c>
      <c r="M144" s="169" t="s">
        <v>1046</v>
      </c>
      <c r="N144" s="180"/>
    </row>
    <row r="145" spans="1:14" ht="34" x14ac:dyDescent="0.2">
      <c r="A145" s="169" t="s">
        <v>1021</v>
      </c>
      <c r="B145" s="181" t="s">
        <v>1338</v>
      </c>
      <c r="D145" s="169" t="s">
        <v>1744</v>
      </c>
      <c r="J145" s="180">
        <v>39.200000000000003</v>
      </c>
      <c r="M145" s="169" t="s">
        <v>1046</v>
      </c>
      <c r="N145" s="180"/>
    </row>
    <row r="146" spans="1:14" ht="34" x14ac:dyDescent="0.2">
      <c r="A146" s="169" t="s">
        <v>1021</v>
      </c>
      <c r="B146" s="181" t="s">
        <v>1404</v>
      </c>
      <c r="D146" s="169" t="s">
        <v>1744</v>
      </c>
      <c r="J146" s="180">
        <v>91</v>
      </c>
      <c r="M146" s="169" t="s">
        <v>1046</v>
      </c>
      <c r="N146" s="180"/>
    </row>
    <row r="147" spans="1:14" ht="34" x14ac:dyDescent="0.2">
      <c r="A147" s="169" t="s">
        <v>1021</v>
      </c>
      <c r="B147" s="181" t="s">
        <v>1403</v>
      </c>
      <c r="D147" s="169" t="s">
        <v>1744</v>
      </c>
      <c r="K147" s="180">
        <v>106.4</v>
      </c>
      <c r="M147" s="169" t="s">
        <v>1046</v>
      </c>
      <c r="N147" s="180"/>
    </row>
    <row r="148" spans="1:14" ht="68" x14ac:dyDescent="0.2">
      <c r="A148" s="169" t="s">
        <v>1021</v>
      </c>
      <c r="B148" s="181" t="s">
        <v>1574</v>
      </c>
      <c r="D148" s="169" t="s">
        <v>1744</v>
      </c>
      <c r="J148" s="186">
        <v>154</v>
      </c>
      <c r="M148" s="169" t="s">
        <v>1046</v>
      </c>
      <c r="N148" s="180"/>
    </row>
    <row r="149" spans="1:14" ht="68" x14ac:dyDescent="0.2">
      <c r="A149" s="169" t="s">
        <v>1021</v>
      </c>
      <c r="B149" s="181" t="s">
        <v>1575</v>
      </c>
      <c r="D149" s="169" t="s">
        <v>1744</v>
      </c>
      <c r="K149" s="186">
        <v>169.4</v>
      </c>
      <c r="M149" s="169" t="s">
        <v>1046</v>
      </c>
      <c r="N149" s="180"/>
    </row>
    <row r="150" spans="1:14" ht="51" x14ac:dyDescent="0.2">
      <c r="A150" s="169" t="s">
        <v>1021</v>
      </c>
      <c r="B150" s="181" t="s">
        <v>1576</v>
      </c>
      <c r="D150" s="169" t="s">
        <v>1744</v>
      </c>
      <c r="J150" s="185">
        <v>154</v>
      </c>
      <c r="M150" s="169" t="s">
        <v>1046</v>
      </c>
      <c r="N150" s="180"/>
    </row>
    <row r="151" spans="1:14" ht="51" x14ac:dyDescent="0.2">
      <c r="A151" s="169" t="s">
        <v>1021</v>
      </c>
      <c r="B151" s="181" t="s">
        <v>1577</v>
      </c>
      <c r="D151" s="169" t="s">
        <v>1744</v>
      </c>
      <c r="K151" s="185">
        <v>169.4</v>
      </c>
      <c r="M151" s="169" t="s">
        <v>1046</v>
      </c>
      <c r="N151" s="180"/>
    </row>
    <row r="152" spans="1:14" ht="34" x14ac:dyDescent="0.2">
      <c r="A152" s="169" t="s">
        <v>1021</v>
      </c>
      <c r="B152" s="181" t="s">
        <v>1340</v>
      </c>
      <c r="D152" s="169" t="s">
        <v>1744</v>
      </c>
      <c r="J152" s="180">
        <v>96.6</v>
      </c>
      <c r="K152" s="180">
        <v>96.6</v>
      </c>
      <c r="M152" s="169" t="s">
        <v>1046</v>
      </c>
      <c r="N152" s="180"/>
    </row>
    <row r="153" spans="1:14" ht="17" x14ac:dyDescent="0.2">
      <c r="A153" s="169" t="s">
        <v>1021</v>
      </c>
      <c r="B153" s="181" t="s">
        <v>1356</v>
      </c>
      <c r="D153" s="169" t="s">
        <v>1744</v>
      </c>
      <c r="J153" s="180">
        <v>25.9</v>
      </c>
      <c r="K153" s="187">
        <v>25.9</v>
      </c>
      <c r="M153" s="169" t="s">
        <v>1046</v>
      </c>
      <c r="N153" s="180"/>
    </row>
    <row r="154" spans="1:14" ht="17" x14ac:dyDescent="0.2">
      <c r="A154" s="169" t="s">
        <v>1186</v>
      </c>
      <c r="B154" s="181" t="s">
        <v>1336</v>
      </c>
      <c r="D154" s="169" t="s">
        <v>1744</v>
      </c>
      <c r="L154" s="169" t="s">
        <v>1748</v>
      </c>
      <c r="N154" s="180"/>
    </row>
    <row r="155" spans="1:14" ht="34" x14ac:dyDescent="0.2">
      <c r="A155" s="169" t="s">
        <v>1186</v>
      </c>
      <c r="B155" s="181" t="s">
        <v>1608</v>
      </c>
      <c r="D155" s="169" t="s">
        <v>1744</v>
      </c>
      <c r="J155" s="185">
        <v>156.80000000000001</v>
      </c>
      <c r="M155" s="82" t="s">
        <v>1583</v>
      </c>
      <c r="N155" s="180"/>
    </row>
    <row r="156" spans="1:14" ht="34" x14ac:dyDescent="0.2">
      <c r="A156" s="169" t="s">
        <v>1186</v>
      </c>
      <c r="B156" s="181" t="s">
        <v>1609</v>
      </c>
      <c r="D156" s="169" t="s">
        <v>1744</v>
      </c>
      <c r="K156" s="185">
        <v>194.6</v>
      </c>
      <c r="M156" s="82" t="s">
        <v>1583</v>
      </c>
      <c r="N156" s="180"/>
    </row>
    <row r="157" spans="1:14" ht="34" x14ac:dyDescent="0.2">
      <c r="A157" s="169" t="s">
        <v>1186</v>
      </c>
      <c r="B157" s="181" t="s">
        <v>1610</v>
      </c>
      <c r="D157" s="169" t="s">
        <v>1744</v>
      </c>
      <c r="J157" s="185">
        <v>296.8</v>
      </c>
      <c r="M157" s="82" t="s">
        <v>1583</v>
      </c>
      <c r="N157" s="180"/>
    </row>
    <row r="158" spans="1:14" ht="34" x14ac:dyDescent="0.2">
      <c r="A158" s="169" t="s">
        <v>1186</v>
      </c>
      <c r="B158" s="181" t="s">
        <v>1611</v>
      </c>
      <c r="D158" s="169" t="s">
        <v>1744</v>
      </c>
      <c r="K158" s="185">
        <v>334.6</v>
      </c>
      <c r="M158" s="82" t="s">
        <v>1583</v>
      </c>
      <c r="N158" s="180"/>
    </row>
    <row r="159" spans="1:14" ht="34" x14ac:dyDescent="0.2">
      <c r="A159" s="169" t="s">
        <v>1186</v>
      </c>
      <c r="B159" s="181" t="s">
        <v>1614</v>
      </c>
      <c r="D159" s="169" t="s">
        <v>1744</v>
      </c>
      <c r="J159" s="185">
        <v>173.6</v>
      </c>
      <c r="M159" s="82" t="s">
        <v>1583</v>
      </c>
      <c r="N159" s="180"/>
    </row>
    <row r="160" spans="1:14" ht="34" x14ac:dyDescent="0.2">
      <c r="A160" s="169" t="s">
        <v>1186</v>
      </c>
      <c r="B160" s="181" t="s">
        <v>1615</v>
      </c>
      <c r="D160" s="169" t="s">
        <v>1744</v>
      </c>
      <c r="K160" s="185">
        <v>211.39999999999998</v>
      </c>
      <c r="M160" s="82" t="s">
        <v>1583</v>
      </c>
      <c r="N160" s="180"/>
    </row>
    <row r="161" spans="1:14" ht="34" x14ac:dyDescent="0.2">
      <c r="A161" s="169" t="s">
        <v>1186</v>
      </c>
      <c r="B161" s="181" t="s">
        <v>1612</v>
      </c>
      <c r="D161" s="169" t="s">
        <v>1744</v>
      </c>
      <c r="J161" s="185">
        <v>313.60000000000002</v>
      </c>
      <c r="M161" s="82" t="s">
        <v>1583</v>
      </c>
      <c r="N161" s="180"/>
    </row>
    <row r="162" spans="1:14" ht="34" x14ac:dyDescent="0.2">
      <c r="A162" s="169" t="s">
        <v>1186</v>
      </c>
      <c r="B162" s="181" t="s">
        <v>1613</v>
      </c>
      <c r="D162" s="169" t="s">
        <v>1744</v>
      </c>
      <c r="K162" s="185">
        <v>351.4</v>
      </c>
      <c r="M162" s="82" t="s">
        <v>1583</v>
      </c>
      <c r="N162" s="180"/>
    </row>
    <row r="163" spans="1:14" ht="34" x14ac:dyDescent="0.2">
      <c r="A163" s="169" t="s">
        <v>1186</v>
      </c>
      <c r="B163" s="181" t="s">
        <v>1371</v>
      </c>
      <c r="D163" s="169" t="s">
        <v>1744</v>
      </c>
      <c r="J163" s="180">
        <v>179.2</v>
      </c>
      <c r="K163" s="187">
        <v>179.2</v>
      </c>
      <c r="M163" s="169" t="s">
        <v>1046</v>
      </c>
      <c r="N163" s="180"/>
    </row>
    <row r="164" spans="1:14" ht="34" x14ac:dyDescent="0.2">
      <c r="A164" s="169" t="s">
        <v>1186</v>
      </c>
      <c r="B164" s="181" t="s">
        <v>1373</v>
      </c>
      <c r="D164" s="169" t="s">
        <v>1744</v>
      </c>
      <c r="J164" s="180">
        <v>179.2</v>
      </c>
      <c r="K164" s="187">
        <v>179.2</v>
      </c>
      <c r="M164" s="169" t="s">
        <v>1046</v>
      </c>
      <c r="N164" s="180"/>
    </row>
    <row r="165" spans="1:14" ht="34" x14ac:dyDescent="0.2">
      <c r="A165" s="169" t="s">
        <v>1186</v>
      </c>
      <c r="B165" s="181" t="s">
        <v>1369</v>
      </c>
      <c r="D165" s="169" t="s">
        <v>1744</v>
      </c>
      <c r="J165" s="180">
        <v>228</v>
      </c>
      <c r="K165" s="187">
        <v>228</v>
      </c>
      <c r="M165" s="169" t="s">
        <v>1046</v>
      </c>
      <c r="N165" s="180"/>
    </row>
    <row r="166" spans="1:14" ht="34" x14ac:dyDescent="0.2">
      <c r="A166" s="169" t="s">
        <v>1186</v>
      </c>
      <c r="B166" s="181" t="s">
        <v>1372</v>
      </c>
      <c r="D166" s="169" t="s">
        <v>1744</v>
      </c>
      <c r="J166" s="180">
        <v>228</v>
      </c>
      <c r="K166" s="187">
        <v>228</v>
      </c>
      <c r="M166" s="169" t="s">
        <v>1046</v>
      </c>
      <c r="N166" s="180"/>
    </row>
    <row r="167" spans="1:14" ht="34" x14ac:dyDescent="0.2">
      <c r="A167" s="169" t="s">
        <v>1186</v>
      </c>
      <c r="B167" s="181" t="s">
        <v>1406</v>
      </c>
      <c r="D167" s="169" t="s">
        <v>1744</v>
      </c>
      <c r="J167" s="180">
        <v>299.60000000000002</v>
      </c>
      <c r="K167" s="187">
        <v>299.60000000000002</v>
      </c>
      <c r="M167" s="169" t="s">
        <v>1750</v>
      </c>
      <c r="N167" s="180"/>
    </row>
    <row r="168" spans="1:14" ht="34" x14ac:dyDescent="0.2">
      <c r="A168" s="169" t="s">
        <v>1186</v>
      </c>
      <c r="B168" s="181" t="s">
        <v>1407</v>
      </c>
      <c r="D168" s="169" t="s">
        <v>1744</v>
      </c>
      <c r="J168" s="180">
        <v>211.4</v>
      </c>
      <c r="K168" s="187">
        <v>211.4</v>
      </c>
      <c r="M168" s="169" t="s">
        <v>1750</v>
      </c>
      <c r="N168" s="180"/>
    </row>
    <row r="169" spans="1:14" ht="17" x14ac:dyDescent="0.2">
      <c r="A169" s="169" t="s">
        <v>1022</v>
      </c>
      <c r="B169" s="181" t="s">
        <v>1354</v>
      </c>
      <c r="D169" s="169" t="s">
        <v>1744</v>
      </c>
      <c r="J169" s="180" t="s">
        <v>1762</v>
      </c>
      <c r="K169" s="180" t="s">
        <v>1762</v>
      </c>
      <c r="M169" s="169" t="s">
        <v>1354</v>
      </c>
      <c r="N169" s="180"/>
    </row>
    <row r="170" spans="1:14" ht="17" x14ac:dyDescent="0.2">
      <c r="A170" s="169" t="s">
        <v>1022</v>
      </c>
      <c r="B170" s="181" t="s">
        <v>1184</v>
      </c>
      <c r="D170" s="169" t="s">
        <v>1744</v>
      </c>
      <c r="J170" s="180">
        <v>16</v>
      </c>
      <c r="K170" s="180">
        <v>16</v>
      </c>
      <c r="M170" s="169" t="s">
        <v>1050</v>
      </c>
      <c r="N170" s="180"/>
    </row>
    <row r="171" spans="1:14" ht="17" x14ac:dyDescent="0.2">
      <c r="A171" s="169" t="s">
        <v>1022</v>
      </c>
      <c r="B171" s="181" t="s">
        <v>1347</v>
      </c>
      <c r="D171" s="169" t="s">
        <v>1744</v>
      </c>
      <c r="J171" s="180">
        <v>49.7</v>
      </c>
      <c r="K171" s="180">
        <v>49.7</v>
      </c>
      <c r="M171" s="169" t="s">
        <v>1050</v>
      </c>
      <c r="N171" s="180"/>
    </row>
    <row r="172" spans="1:14" ht="17" x14ac:dyDescent="0.2">
      <c r="A172" s="169" t="s">
        <v>1022</v>
      </c>
      <c r="B172" s="181" t="s">
        <v>1242</v>
      </c>
      <c r="D172" s="169" t="s">
        <v>1744</v>
      </c>
      <c r="J172" s="180">
        <v>44.1</v>
      </c>
      <c r="K172" s="180">
        <v>44.1</v>
      </c>
      <c r="M172" s="169" t="s">
        <v>1050</v>
      </c>
      <c r="N172" s="180"/>
    </row>
    <row r="173" spans="1:14" ht="17" x14ac:dyDescent="0.2">
      <c r="A173" s="169" t="s">
        <v>1022</v>
      </c>
      <c r="B173" s="181" t="s">
        <v>1243</v>
      </c>
      <c r="D173" s="169" t="s">
        <v>1744</v>
      </c>
      <c r="J173" s="180">
        <v>53.9</v>
      </c>
      <c r="K173" s="180">
        <v>53.9</v>
      </c>
      <c r="M173" s="169" t="s">
        <v>1050</v>
      </c>
      <c r="N173" s="180"/>
    </row>
    <row r="174" spans="1:14" ht="17" x14ac:dyDescent="0.2">
      <c r="A174" s="169" t="s">
        <v>1022</v>
      </c>
      <c r="B174" s="181" t="s">
        <v>1244</v>
      </c>
      <c r="D174" s="169" t="s">
        <v>1744</v>
      </c>
      <c r="J174" s="180">
        <v>20.3</v>
      </c>
      <c r="K174" s="180">
        <v>20.3</v>
      </c>
      <c r="M174" s="169" t="s">
        <v>1050</v>
      </c>
      <c r="N174" s="180"/>
    </row>
    <row r="175" spans="1:14" ht="17" x14ac:dyDescent="0.2">
      <c r="A175" s="169" t="s">
        <v>1022</v>
      </c>
      <c r="B175" s="181" t="s">
        <v>1183</v>
      </c>
      <c r="D175" s="169" t="s">
        <v>1744</v>
      </c>
      <c r="J175" s="180">
        <v>19.600000000000001</v>
      </c>
      <c r="K175" s="180">
        <v>19.600000000000001</v>
      </c>
      <c r="M175" s="169" t="s">
        <v>1050</v>
      </c>
      <c r="N175" s="180"/>
    </row>
    <row r="176" spans="1:14" ht="17" x14ac:dyDescent="0.2">
      <c r="A176" s="169" t="s">
        <v>1022</v>
      </c>
      <c r="B176" s="181" t="s">
        <v>1398</v>
      </c>
      <c r="D176" s="169" t="s">
        <v>1744</v>
      </c>
      <c r="J176" s="180">
        <v>10.5</v>
      </c>
      <c r="K176" s="180">
        <v>10.5</v>
      </c>
      <c r="M176" s="169" t="s">
        <v>1050</v>
      </c>
      <c r="N176" s="180"/>
    </row>
    <row r="177" spans="1:14" ht="17" x14ac:dyDescent="0.2">
      <c r="A177" s="169" t="s">
        <v>1022</v>
      </c>
      <c r="B177" s="181" t="s">
        <v>1399</v>
      </c>
      <c r="D177" s="169" t="s">
        <v>1744</v>
      </c>
      <c r="J177" s="180">
        <v>21</v>
      </c>
      <c r="K177" s="180">
        <v>21</v>
      </c>
      <c r="M177" s="169" t="s">
        <v>1050</v>
      </c>
      <c r="N177" s="180"/>
    </row>
    <row r="178" spans="1:14" ht="17" x14ac:dyDescent="0.2">
      <c r="A178" s="169" t="s">
        <v>1024</v>
      </c>
      <c r="B178" s="181" t="s">
        <v>1190</v>
      </c>
      <c r="D178" s="169" t="s">
        <v>1744</v>
      </c>
      <c r="J178" s="180" t="s">
        <v>1744</v>
      </c>
      <c r="K178" s="180" t="s">
        <v>1744</v>
      </c>
      <c r="L178" s="169" t="s">
        <v>1748</v>
      </c>
      <c r="N178" s="180"/>
    </row>
    <row r="179" spans="1:14" ht="17" x14ac:dyDescent="0.2">
      <c r="A179" s="169" t="s">
        <v>1024</v>
      </c>
      <c r="B179" s="181" t="s">
        <v>1188</v>
      </c>
      <c r="D179" s="169" t="s">
        <v>1744</v>
      </c>
      <c r="J179" s="180">
        <v>70</v>
      </c>
      <c r="K179" s="180">
        <v>70</v>
      </c>
      <c r="M179" s="169" t="s">
        <v>1751</v>
      </c>
      <c r="N179" s="180"/>
    </row>
    <row r="180" spans="1:14" ht="34" x14ac:dyDescent="0.2">
      <c r="A180" s="169" t="s">
        <v>1024</v>
      </c>
      <c r="B180" s="181" t="s">
        <v>1189</v>
      </c>
      <c r="D180" s="169" t="s">
        <v>1744</v>
      </c>
      <c r="J180" s="180">
        <v>43.4</v>
      </c>
      <c r="K180" s="180">
        <v>43.4</v>
      </c>
      <c r="M180" s="169" t="s">
        <v>1751</v>
      </c>
      <c r="N180" s="180"/>
    </row>
    <row r="181" spans="1:14" ht="17" x14ac:dyDescent="0.2">
      <c r="A181" s="169" t="s">
        <v>1024</v>
      </c>
      <c r="B181" s="181" t="s">
        <v>1191</v>
      </c>
      <c r="D181" s="169" t="s">
        <v>1744</v>
      </c>
      <c r="J181" s="180">
        <v>140</v>
      </c>
      <c r="K181" s="180">
        <v>140</v>
      </c>
      <c r="M181" s="169" t="s">
        <v>1752</v>
      </c>
      <c r="N181" s="180"/>
    </row>
    <row r="182" spans="1:14" ht="34" x14ac:dyDescent="0.2">
      <c r="A182" s="169" t="s">
        <v>1024</v>
      </c>
      <c r="B182" s="181" t="s">
        <v>1192</v>
      </c>
      <c r="D182" s="169" t="s">
        <v>1744</v>
      </c>
      <c r="J182" s="180">
        <v>99.4</v>
      </c>
      <c r="K182" s="180">
        <v>99.4</v>
      </c>
      <c r="M182" s="169" t="s">
        <v>1752</v>
      </c>
      <c r="N182" s="180"/>
    </row>
    <row r="183" spans="1:14" ht="17" x14ac:dyDescent="0.2">
      <c r="A183" s="169" t="s">
        <v>1025</v>
      </c>
      <c r="B183" s="181" t="s">
        <v>1220</v>
      </c>
      <c r="D183" s="169" t="s">
        <v>1744</v>
      </c>
      <c r="J183" s="180"/>
      <c r="L183" s="169" t="s">
        <v>1748</v>
      </c>
      <c r="N183" s="180"/>
    </row>
    <row r="184" spans="1:14" ht="17" x14ac:dyDescent="0.2">
      <c r="A184" s="169" t="s">
        <v>1025</v>
      </c>
      <c r="B184" s="181" t="s">
        <v>1211</v>
      </c>
      <c r="D184" s="169" t="s">
        <v>1744</v>
      </c>
      <c r="J184" s="180">
        <v>91</v>
      </c>
      <c r="K184" s="180">
        <v>91</v>
      </c>
      <c r="M184" s="169" t="s">
        <v>1208</v>
      </c>
      <c r="N184" s="180"/>
    </row>
    <row r="185" spans="1:14" ht="17" x14ac:dyDescent="0.2">
      <c r="A185" s="169" t="s">
        <v>1025</v>
      </c>
      <c r="B185" s="181" t="s">
        <v>1212</v>
      </c>
      <c r="D185" s="169" t="s">
        <v>1744</v>
      </c>
      <c r="J185" s="180">
        <v>114.8</v>
      </c>
      <c r="K185" s="180">
        <v>114.8</v>
      </c>
      <c r="M185" s="169" t="s">
        <v>1208</v>
      </c>
      <c r="N185" s="180"/>
    </row>
    <row r="186" spans="1:14" ht="17" x14ac:dyDescent="0.2">
      <c r="A186" s="169" t="s">
        <v>1025</v>
      </c>
      <c r="B186" s="181" t="s">
        <v>1209</v>
      </c>
      <c r="D186" s="169" t="s">
        <v>1744</v>
      </c>
      <c r="J186" s="180">
        <v>77</v>
      </c>
      <c r="K186" s="180">
        <v>77</v>
      </c>
      <c r="M186" s="169" t="s">
        <v>1208</v>
      </c>
      <c r="N186" s="180"/>
    </row>
    <row r="187" spans="1:14" ht="17" x14ac:dyDescent="0.2">
      <c r="A187" s="169" t="s">
        <v>1025</v>
      </c>
      <c r="B187" s="181" t="s">
        <v>1213</v>
      </c>
      <c r="D187" s="169" t="s">
        <v>1744</v>
      </c>
      <c r="J187" s="180">
        <v>158.19999999999999</v>
      </c>
      <c r="K187" s="180">
        <v>158.19999999999999</v>
      </c>
      <c r="M187" s="169" t="s">
        <v>1208</v>
      </c>
      <c r="N187" s="180"/>
    </row>
    <row r="188" spans="1:14" ht="17" x14ac:dyDescent="0.2">
      <c r="A188" s="169" t="s">
        <v>1025</v>
      </c>
      <c r="B188" s="181" t="s">
        <v>1214</v>
      </c>
      <c r="D188" s="169" t="s">
        <v>1744</v>
      </c>
      <c r="J188" s="180">
        <v>274.44</v>
      </c>
      <c r="K188" s="180">
        <v>274.44</v>
      </c>
      <c r="M188" s="169" t="s">
        <v>1208</v>
      </c>
      <c r="N188" s="180"/>
    </row>
    <row r="189" spans="1:14" ht="17" x14ac:dyDescent="0.2">
      <c r="A189" s="169" t="s">
        <v>1025</v>
      </c>
      <c r="B189" s="181" t="s">
        <v>1210</v>
      </c>
      <c r="D189" s="169" t="s">
        <v>1744</v>
      </c>
      <c r="J189" s="180">
        <v>164.4</v>
      </c>
      <c r="K189" s="180">
        <v>164.4</v>
      </c>
      <c r="M189" s="169" t="s">
        <v>1208</v>
      </c>
      <c r="N189" s="180"/>
    </row>
    <row r="190" spans="1:14" ht="17" x14ac:dyDescent="0.2">
      <c r="A190" s="169" t="s">
        <v>1025</v>
      </c>
      <c r="B190" s="181" t="s">
        <v>1215</v>
      </c>
      <c r="D190" s="169" t="s">
        <v>1744</v>
      </c>
      <c r="J190" s="180">
        <v>347.9</v>
      </c>
      <c r="K190" s="180">
        <v>347.9</v>
      </c>
      <c r="M190" s="169" t="s">
        <v>1208</v>
      </c>
      <c r="N190" s="180"/>
    </row>
    <row r="191" spans="1:14" ht="17" x14ac:dyDescent="0.2">
      <c r="A191" s="169" t="s">
        <v>1025</v>
      </c>
      <c r="B191" s="181" t="s">
        <v>1216</v>
      </c>
      <c r="D191" s="169" t="s">
        <v>1744</v>
      </c>
      <c r="J191" s="180">
        <v>270.2</v>
      </c>
      <c r="K191" s="180">
        <v>270.2</v>
      </c>
      <c r="M191" s="169" t="s">
        <v>1208</v>
      </c>
      <c r="N191" s="180"/>
    </row>
    <row r="192" spans="1:14" ht="17" x14ac:dyDescent="0.2">
      <c r="A192" s="169" t="s">
        <v>1025</v>
      </c>
      <c r="B192" s="181" t="s">
        <v>1217</v>
      </c>
      <c r="D192" s="169" t="s">
        <v>1744</v>
      </c>
      <c r="J192" s="180">
        <v>527.79999999999995</v>
      </c>
      <c r="K192" s="180">
        <v>527.79999999999995</v>
      </c>
      <c r="M192" s="169" t="s">
        <v>1208</v>
      </c>
      <c r="N192" s="180"/>
    </row>
    <row r="193" spans="1:14" ht="17" x14ac:dyDescent="0.2">
      <c r="A193" s="169" t="s">
        <v>1025</v>
      </c>
      <c r="B193" s="181" t="s">
        <v>1218</v>
      </c>
      <c r="D193" s="169" t="s">
        <v>1744</v>
      </c>
      <c r="J193" s="180">
        <v>270.2</v>
      </c>
      <c r="K193" s="180">
        <v>270.2</v>
      </c>
      <c r="M193" s="169" t="s">
        <v>1208</v>
      </c>
      <c r="N193" s="180"/>
    </row>
    <row r="194" spans="1:14" ht="17" x14ac:dyDescent="0.2">
      <c r="A194" s="169" t="s">
        <v>1025</v>
      </c>
      <c r="B194" s="181" t="s">
        <v>1527</v>
      </c>
      <c r="D194" s="169" t="s">
        <v>1744</v>
      </c>
      <c r="J194" s="180" t="s">
        <v>1744</v>
      </c>
      <c r="L194" s="169" t="s">
        <v>1748</v>
      </c>
      <c r="M194" s="169" t="s">
        <v>1208</v>
      </c>
      <c r="N194" s="180"/>
    </row>
    <row r="195" spans="1:14" ht="17" x14ac:dyDescent="0.2">
      <c r="A195" s="169" t="s">
        <v>1025</v>
      </c>
      <c r="B195" s="181" t="s">
        <v>1528</v>
      </c>
      <c r="D195" s="169" t="s">
        <v>1744</v>
      </c>
      <c r="J195" s="180" t="s">
        <v>1744</v>
      </c>
      <c r="L195" s="169" t="s">
        <v>1748</v>
      </c>
      <c r="M195" s="169" t="s">
        <v>1208</v>
      </c>
      <c r="N195" s="180"/>
    </row>
    <row r="196" spans="1:14" ht="17" x14ac:dyDescent="0.2">
      <c r="A196" s="169" t="s">
        <v>1025</v>
      </c>
      <c r="B196" s="181" t="s">
        <v>1529</v>
      </c>
      <c r="D196" s="169" t="s">
        <v>1744</v>
      </c>
      <c r="J196" s="180" t="s">
        <v>1744</v>
      </c>
      <c r="L196" s="169" t="s">
        <v>1748</v>
      </c>
      <c r="M196" s="169" t="s">
        <v>1208</v>
      </c>
      <c r="N196" s="180"/>
    </row>
    <row r="197" spans="1:14" ht="17" x14ac:dyDescent="0.2">
      <c r="A197" s="169" t="s">
        <v>1025</v>
      </c>
      <c r="B197" s="181" t="s">
        <v>1530</v>
      </c>
      <c r="D197" s="169" t="s">
        <v>1744</v>
      </c>
      <c r="J197" s="180" t="s">
        <v>1744</v>
      </c>
      <c r="L197" s="169" t="s">
        <v>1748</v>
      </c>
      <c r="M197" s="169" t="s">
        <v>1208</v>
      </c>
      <c r="N197" s="180"/>
    </row>
    <row r="198" spans="1:14" ht="17" x14ac:dyDescent="0.2">
      <c r="A198" s="169" t="s">
        <v>1025</v>
      </c>
      <c r="B198" s="181" t="s">
        <v>1531</v>
      </c>
      <c r="D198" s="169" t="s">
        <v>1744</v>
      </c>
      <c r="J198" s="180" t="s">
        <v>1744</v>
      </c>
      <c r="L198" s="169" t="s">
        <v>1748</v>
      </c>
      <c r="M198" s="169" t="s">
        <v>1208</v>
      </c>
      <c r="N198" s="180"/>
    </row>
    <row r="199" spans="1:14" ht="17" x14ac:dyDescent="0.2">
      <c r="A199" s="169" t="s">
        <v>1025</v>
      </c>
      <c r="B199" s="181" t="s">
        <v>1532</v>
      </c>
      <c r="D199" s="169" t="s">
        <v>1744</v>
      </c>
      <c r="J199" s="180" t="s">
        <v>1744</v>
      </c>
      <c r="L199" s="169" t="s">
        <v>1748</v>
      </c>
      <c r="M199" s="169" t="s">
        <v>1208</v>
      </c>
      <c r="N199" s="180"/>
    </row>
    <row r="200" spans="1:14" ht="17" x14ac:dyDescent="0.2">
      <c r="A200" s="169" t="s">
        <v>1025</v>
      </c>
      <c r="B200" s="181" t="s">
        <v>1533</v>
      </c>
      <c r="D200" s="169" t="s">
        <v>1744</v>
      </c>
      <c r="J200" s="180" t="s">
        <v>1744</v>
      </c>
      <c r="L200" s="169" t="s">
        <v>1748</v>
      </c>
      <c r="M200" s="169" t="s">
        <v>1208</v>
      </c>
      <c r="N200" s="180"/>
    </row>
    <row r="201" spans="1:14" ht="17" x14ac:dyDescent="0.2">
      <c r="A201" s="169" t="s">
        <v>1025</v>
      </c>
      <c r="B201" s="181" t="s">
        <v>1534</v>
      </c>
      <c r="D201" s="169" t="s">
        <v>1744</v>
      </c>
      <c r="J201" s="180" t="s">
        <v>1744</v>
      </c>
      <c r="L201" s="169" t="s">
        <v>1748</v>
      </c>
      <c r="M201" s="169" t="s">
        <v>1208</v>
      </c>
      <c r="N201" s="180"/>
    </row>
    <row r="202" spans="1:14" ht="17" x14ac:dyDescent="0.2">
      <c r="A202" s="169" t="s">
        <v>1025</v>
      </c>
      <c r="B202" s="181" t="s">
        <v>1535</v>
      </c>
      <c r="D202" s="169" t="s">
        <v>1744</v>
      </c>
      <c r="J202" s="180" t="s">
        <v>1744</v>
      </c>
      <c r="L202" s="169" t="s">
        <v>1748</v>
      </c>
      <c r="M202" s="169" t="s">
        <v>1208</v>
      </c>
      <c r="N202" s="180"/>
    </row>
    <row r="203" spans="1:14" ht="17" x14ac:dyDescent="0.2">
      <c r="A203" s="169" t="s">
        <v>1025</v>
      </c>
      <c r="B203" s="181" t="s">
        <v>1536</v>
      </c>
      <c r="D203" s="169" t="s">
        <v>1744</v>
      </c>
      <c r="J203" s="180" t="s">
        <v>1744</v>
      </c>
      <c r="L203" s="169" t="s">
        <v>1748</v>
      </c>
      <c r="M203" s="169" t="s">
        <v>1208</v>
      </c>
      <c r="N203" s="180"/>
    </row>
    <row r="204" spans="1:14" ht="17" x14ac:dyDescent="0.2">
      <c r="A204" s="169" t="s">
        <v>1026</v>
      </c>
      <c r="B204" s="181" t="s">
        <v>1239</v>
      </c>
      <c r="D204" s="169" t="s">
        <v>1744</v>
      </c>
      <c r="J204" s="180"/>
      <c r="L204" s="169" t="s">
        <v>1748</v>
      </c>
      <c r="N204" s="180"/>
    </row>
    <row r="205" spans="1:14" ht="17" x14ac:dyDescent="0.2">
      <c r="A205" s="169" t="s">
        <v>1026</v>
      </c>
      <c r="B205" s="181" t="s">
        <v>1240</v>
      </c>
      <c r="D205" s="169" t="s">
        <v>1744</v>
      </c>
      <c r="J205" s="180"/>
      <c r="L205" s="169" t="s">
        <v>1748</v>
      </c>
      <c r="N205" s="180"/>
    </row>
    <row r="206" spans="1:14" ht="17" x14ac:dyDescent="0.2">
      <c r="A206" s="169" t="s">
        <v>1026</v>
      </c>
      <c r="B206" s="181" t="s">
        <v>1241</v>
      </c>
      <c r="D206" s="169" t="s">
        <v>1744</v>
      </c>
      <c r="J206" s="180"/>
      <c r="L206" s="169" t="s">
        <v>1748</v>
      </c>
      <c r="N206" s="180"/>
    </row>
    <row r="207" spans="1:14" ht="17" x14ac:dyDescent="0.2">
      <c r="A207" s="169" t="s">
        <v>1027</v>
      </c>
      <c r="B207" s="181" t="s">
        <v>1228</v>
      </c>
      <c r="D207" s="169" t="s">
        <v>1744</v>
      </c>
      <c r="K207" s="180">
        <v>46.2</v>
      </c>
      <c r="M207" s="169" t="s">
        <v>1753</v>
      </c>
      <c r="N207" s="180"/>
    </row>
    <row r="208" spans="1:14" ht="17" x14ac:dyDescent="0.2">
      <c r="A208" s="169" t="s">
        <v>1027</v>
      </c>
      <c r="B208" s="181" t="s">
        <v>1229</v>
      </c>
      <c r="D208" s="169" t="s">
        <v>1744</v>
      </c>
      <c r="K208" s="180">
        <v>25.9</v>
      </c>
      <c r="M208" s="169" t="s">
        <v>1753</v>
      </c>
      <c r="N208" s="180"/>
    </row>
    <row r="209" spans="1:14" ht="34" x14ac:dyDescent="0.2">
      <c r="A209" s="169" t="s">
        <v>1028</v>
      </c>
      <c r="B209" s="181" t="s">
        <v>1316</v>
      </c>
      <c r="D209" s="169" t="s">
        <v>1744</v>
      </c>
      <c r="J209" s="180"/>
      <c r="K209" s="180" t="s">
        <v>1762</v>
      </c>
      <c r="M209" s="169" t="s">
        <v>1754</v>
      </c>
      <c r="N209" s="180"/>
    </row>
    <row r="210" spans="1:14" ht="34" x14ac:dyDescent="0.2">
      <c r="A210" s="169" t="s">
        <v>1028</v>
      </c>
      <c r="B210" s="181" t="s">
        <v>1317</v>
      </c>
      <c r="D210" s="169" t="s">
        <v>1744</v>
      </c>
      <c r="K210" s="180">
        <v>73.5</v>
      </c>
      <c r="M210" s="169" t="s">
        <v>1754</v>
      </c>
      <c r="N210" s="180"/>
    </row>
    <row r="211" spans="1:14" ht="34" x14ac:dyDescent="0.2">
      <c r="A211" s="169" t="s">
        <v>1028</v>
      </c>
      <c r="B211" s="181" t="s">
        <v>1325</v>
      </c>
      <c r="D211" s="169" t="s">
        <v>1744</v>
      </c>
      <c r="K211" s="180">
        <v>64.400000000000006</v>
      </c>
      <c r="M211" s="169" t="s">
        <v>1754</v>
      </c>
      <c r="N211" s="180"/>
    </row>
    <row r="212" spans="1:14" ht="34" x14ac:dyDescent="0.2">
      <c r="A212" s="169" t="s">
        <v>1029</v>
      </c>
      <c r="B212" s="181" t="s">
        <v>1341</v>
      </c>
      <c r="D212" s="169" t="s">
        <v>1744</v>
      </c>
      <c r="J212" s="180">
        <v>18.2</v>
      </c>
      <c r="M212" s="169" t="s">
        <v>1332</v>
      </c>
      <c r="N212" s="180"/>
    </row>
    <row r="213" spans="1:14" ht="34" x14ac:dyDescent="0.2">
      <c r="A213" s="169" t="s">
        <v>1029</v>
      </c>
      <c r="B213" s="181" t="s">
        <v>1342</v>
      </c>
      <c r="D213" s="169" t="s">
        <v>1744</v>
      </c>
      <c r="J213" s="180">
        <v>37.799999999999997</v>
      </c>
      <c r="K213" s="180">
        <v>37.799999999999997</v>
      </c>
      <c r="M213" s="169" t="s">
        <v>1332</v>
      </c>
      <c r="N213" s="180"/>
    </row>
    <row r="214" spans="1:14" ht="17" x14ac:dyDescent="0.2">
      <c r="A214" s="169" t="s">
        <v>1029</v>
      </c>
      <c r="B214" s="181" t="s">
        <v>1330</v>
      </c>
      <c r="D214" s="169" t="s">
        <v>1744</v>
      </c>
      <c r="J214" s="180">
        <v>65.099999999999994</v>
      </c>
      <c r="K214" s="169">
        <f>J214*2</f>
        <v>130.19999999999999</v>
      </c>
      <c r="M214" s="169" t="s">
        <v>1332</v>
      </c>
      <c r="N214" s="180"/>
    </row>
    <row r="215" spans="1:14" ht="17" x14ac:dyDescent="0.2">
      <c r="A215" s="169" t="s">
        <v>1029</v>
      </c>
      <c r="B215" s="181" t="s">
        <v>1331</v>
      </c>
      <c r="D215" s="169" t="s">
        <v>1744</v>
      </c>
      <c r="J215" s="180">
        <v>65.099999999999994</v>
      </c>
      <c r="K215" s="169">
        <f>J215*2</f>
        <v>130.19999999999999</v>
      </c>
      <c r="M215" s="169" t="s">
        <v>1332</v>
      </c>
      <c r="N215" s="180"/>
    </row>
    <row r="216" spans="1:14" ht="17" x14ac:dyDescent="0.2">
      <c r="A216" s="169" t="s">
        <v>1029</v>
      </c>
      <c r="B216" s="181" t="s">
        <v>1411</v>
      </c>
      <c r="D216" s="169" t="s">
        <v>1744</v>
      </c>
      <c r="J216" s="180">
        <v>77</v>
      </c>
      <c r="M216" s="169" t="s">
        <v>1332</v>
      </c>
      <c r="N216" s="180"/>
    </row>
    <row r="217" spans="1:14" ht="17" x14ac:dyDescent="0.2">
      <c r="A217" s="169" t="s">
        <v>1029</v>
      </c>
      <c r="B217" s="181" t="s">
        <v>1410</v>
      </c>
      <c r="D217" s="169" t="s">
        <v>1744</v>
      </c>
      <c r="K217" s="180">
        <v>154</v>
      </c>
      <c r="M217" s="169" t="s">
        <v>1332</v>
      </c>
      <c r="N217" s="180"/>
    </row>
    <row r="218" spans="1:14" ht="17" x14ac:dyDescent="0.2">
      <c r="A218" s="169" t="s">
        <v>1030</v>
      </c>
      <c r="B218" s="181" t="s">
        <v>1326</v>
      </c>
      <c r="D218" s="169" t="s">
        <v>1744</v>
      </c>
      <c r="J218" s="180">
        <v>100.8</v>
      </c>
      <c r="K218" s="180">
        <v>100.8</v>
      </c>
      <c r="M218" s="169" t="s">
        <v>1755</v>
      </c>
      <c r="N218" s="180"/>
    </row>
    <row r="219" spans="1:14" ht="17" x14ac:dyDescent="0.2">
      <c r="A219" s="169" t="s">
        <v>1030</v>
      </c>
      <c r="B219" s="181" t="s">
        <v>1327</v>
      </c>
      <c r="D219" s="169" t="s">
        <v>1744</v>
      </c>
      <c r="J219" s="180">
        <v>129.5</v>
      </c>
      <c r="K219" s="180">
        <v>129.5</v>
      </c>
      <c r="M219" s="169" t="s">
        <v>1756</v>
      </c>
      <c r="N219" s="180"/>
    </row>
    <row r="220" spans="1:14" ht="17" x14ac:dyDescent="0.2">
      <c r="A220" s="169" t="s">
        <v>1030</v>
      </c>
      <c r="B220" s="181" t="s">
        <v>1328</v>
      </c>
      <c r="D220" s="169" t="s">
        <v>1744</v>
      </c>
      <c r="J220" s="180">
        <v>154.69999999999999</v>
      </c>
      <c r="K220" s="180">
        <v>154.69999999999999</v>
      </c>
      <c r="M220" s="169" t="s">
        <v>1756</v>
      </c>
      <c r="N220" s="180"/>
    </row>
    <row r="221" spans="1:14" x14ac:dyDescent="0.2">
      <c r="A221" s="169" t="s">
        <v>1030</v>
      </c>
      <c r="B221" s="169" t="s">
        <v>1329</v>
      </c>
      <c r="D221" s="169" t="s">
        <v>1744</v>
      </c>
      <c r="J221" s="180">
        <v>233.8</v>
      </c>
      <c r="K221" s="180">
        <v>233.8</v>
      </c>
      <c r="M221" s="169" t="s">
        <v>1756</v>
      </c>
      <c r="N221" s="180"/>
    </row>
    <row r="222" spans="1:14" x14ac:dyDescent="0.2">
      <c r="A222" s="169" t="s">
        <v>1030</v>
      </c>
      <c r="B222" s="169" t="s">
        <v>1339</v>
      </c>
      <c r="D222" s="169" t="s">
        <v>1744</v>
      </c>
      <c r="J222" s="180">
        <v>102.9</v>
      </c>
      <c r="K222" s="180">
        <v>102.9</v>
      </c>
      <c r="M222" s="169" t="s">
        <v>1756</v>
      </c>
      <c r="N222" s="180"/>
    </row>
    <row r="223" spans="1:14" x14ac:dyDescent="0.2">
      <c r="A223" s="169" t="s">
        <v>1030</v>
      </c>
      <c r="B223" s="169" t="s">
        <v>1663</v>
      </c>
      <c r="D223" s="169" t="s">
        <v>1744</v>
      </c>
      <c r="J223" s="180">
        <f>J218+J218</f>
        <v>201.6</v>
      </c>
      <c r="K223" s="180">
        <f>K218+K218</f>
        <v>201.6</v>
      </c>
      <c r="M223" s="169" t="s">
        <v>1755</v>
      </c>
      <c r="N223" s="180"/>
    </row>
    <row r="224" spans="1:14" x14ac:dyDescent="0.2">
      <c r="A224" s="169" t="s">
        <v>1030</v>
      </c>
      <c r="B224" s="169" t="s">
        <v>1664</v>
      </c>
      <c r="D224" s="169" t="s">
        <v>1744</v>
      </c>
      <c r="J224" s="180">
        <f t="shared" ref="J224:K226" si="2">J219+J219</f>
        <v>259</v>
      </c>
      <c r="K224" s="180">
        <f t="shared" si="2"/>
        <v>259</v>
      </c>
      <c r="M224" s="169" t="s">
        <v>1756</v>
      </c>
      <c r="N224" s="180"/>
    </row>
    <row r="225" spans="1:14" x14ac:dyDescent="0.2">
      <c r="A225" s="169" t="s">
        <v>1030</v>
      </c>
      <c r="B225" s="169" t="s">
        <v>1665</v>
      </c>
      <c r="D225" s="169" t="s">
        <v>1744</v>
      </c>
      <c r="J225" s="180">
        <f t="shared" si="2"/>
        <v>309.39999999999998</v>
      </c>
      <c r="K225" s="180">
        <f t="shared" si="2"/>
        <v>309.39999999999998</v>
      </c>
      <c r="M225" s="169" t="s">
        <v>1756</v>
      </c>
      <c r="N225" s="180"/>
    </row>
    <row r="226" spans="1:14" x14ac:dyDescent="0.2">
      <c r="A226" s="169" t="s">
        <v>1030</v>
      </c>
      <c r="B226" s="169" t="s">
        <v>1666</v>
      </c>
      <c r="D226" s="169" t="s">
        <v>1744</v>
      </c>
      <c r="J226" s="180">
        <f t="shared" si="2"/>
        <v>467.6</v>
      </c>
      <c r="K226" s="180">
        <f t="shared" si="2"/>
        <v>467.6</v>
      </c>
      <c r="M226" s="169" t="s">
        <v>1756</v>
      </c>
      <c r="N226" s="180"/>
    </row>
    <row r="227" spans="1:14" ht="17" x14ac:dyDescent="0.2">
      <c r="A227" s="169" t="s">
        <v>1031</v>
      </c>
      <c r="B227" s="169" t="s">
        <v>1348</v>
      </c>
      <c r="D227" s="169" t="s">
        <v>1744</v>
      </c>
      <c r="J227" s="180" t="s">
        <v>1762</v>
      </c>
      <c r="K227" s="180" t="s">
        <v>1762</v>
      </c>
      <c r="M227" s="169" t="s">
        <v>1348</v>
      </c>
      <c r="N227" s="180"/>
    </row>
    <row r="228" spans="1:14" x14ac:dyDescent="0.2">
      <c r="A228" s="169" t="s">
        <v>1031</v>
      </c>
      <c r="B228" s="169" t="s">
        <v>1357</v>
      </c>
      <c r="D228" s="169" t="s">
        <v>1744</v>
      </c>
      <c r="J228" s="180">
        <v>24</v>
      </c>
      <c r="M228" s="169" t="s">
        <v>1757</v>
      </c>
      <c r="N228" s="180"/>
    </row>
    <row r="229" spans="1:14" x14ac:dyDescent="0.2">
      <c r="A229" s="169" t="s">
        <v>1031</v>
      </c>
      <c r="B229" s="169" t="s">
        <v>1359</v>
      </c>
      <c r="D229" s="169" t="s">
        <v>1744</v>
      </c>
      <c r="J229" s="180">
        <v>60</v>
      </c>
      <c r="M229" s="169" t="s">
        <v>1757</v>
      </c>
      <c r="N229" s="180"/>
    </row>
    <row r="230" spans="1:14" x14ac:dyDescent="0.2">
      <c r="A230" s="169" t="s">
        <v>1031</v>
      </c>
      <c r="B230" s="169" t="s">
        <v>1358</v>
      </c>
      <c r="D230" s="169" t="s">
        <v>1744</v>
      </c>
      <c r="J230" s="180">
        <v>75</v>
      </c>
      <c r="M230" s="169" t="s">
        <v>1757</v>
      </c>
      <c r="N230" s="180"/>
    </row>
    <row r="231" spans="1:14" x14ac:dyDescent="0.2">
      <c r="A231" s="169" t="s">
        <v>1031</v>
      </c>
      <c r="B231" s="169" t="s">
        <v>1350</v>
      </c>
      <c r="D231" s="169" t="s">
        <v>1744</v>
      </c>
      <c r="K231" s="180">
        <v>48</v>
      </c>
      <c r="M231" s="169" t="s">
        <v>1757</v>
      </c>
      <c r="N231" s="180"/>
    </row>
    <row r="232" spans="1:14" x14ac:dyDescent="0.2">
      <c r="A232" s="169" t="s">
        <v>1031</v>
      </c>
      <c r="B232" s="169" t="s">
        <v>1360</v>
      </c>
      <c r="D232" s="169" t="s">
        <v>1744</v>
      </c>
      <c r="K232" s="180">
        <v>120</v>
      </c>
      <c r="M232" s="169" t="s">
        <v>1757</v>
      </c>
      <c r="N232" s="180"/>
    </row>
    <row r="233" spans="1:14" x14ac:dyDescent="0.2">
      <c r="A233" s="169" t="s">
        <v>1031</v>
      </c>
      <c r="B233" s="169" t="s">
        <v>1351</v>
      </c>
      <c r="D233" s="169" t="s">
        <v>1744</v>
      </c>
      <c r="K233" s="180">
        <v>150</v>
      </c>
      <c r="M233" s="169" t="s">
        <v>1757</v>
      </c>
      <c r="N233" s="180"/>
    </row>
    <row r="234" spans="1:14" ht="17" x14ac:dyDescent="0.2">
      <c r="A234" s="169" t="s">
        <v>1032</v>
      </c>
      <c r="B234" s="169" t="s">
        <v>1539</v>
      </c>
      <c r="D234" s="169" t="s">
        <v>1744</v>
      </c>
      <c r="K234" s="180" t="s">
        <v>1744</v>
      </c>
      <c r="L234" s="169" t="s">
        <v>1748</v>
      </c>
      <c r="N234" s="180"/>
    </row>
    <row r="235" spans="1:14" ht="17" x14ac:dyDescent="0.2">
      <c r="A235" s="169" t="s">
        <v>1032</v>
      </c>
      <c r="B235" s="169" t="s">
        <v>1538</v>
      </c>
      <c r="D235" s="169" t="s">
        <v>1744</v>
      </c>
      <c r="J235" s="180" t="s">
        <v>1744</v>
      </c>
      <c r="L235" s="169" t="s">
        <v>1748</v>
      </c>
      <c r="N235" s="180"/>
    </row>
    <row r="236" spans="1:14" ht="17" x14ac:dyDescent="0.2">
      <c r="A236" s="169" t="s">
        <v>1033</v>
      </c>
      <c r="B236" s="169" t="s">
        <v>1545</v>
      </c>
      <c r="D236" s="169" t="s">
        <v>1744</v>
      </c>
      <c r="J236" s="180" t="s">
        <v>1744</v>
      </c>
      <c r="L236" s="169" t="s">
        <v>1748</v>
      </c>
      <c r="N236" s="180"/>
    </row>
    <row r="237" spans="1:14" ht="17" x14ac:dyDescent="0.2">
      <c r="A237" s="169" t="s">
        <v>1033</v>
      </c>
      <c r="B237" s="169" t="s">
        <v>1546</v>
      </c>
      <c r="D237" s="169" t="s">
        <v>1744</v>
      </c>
      <c r="J237" s="180" t="s">
        <v>1744</v>
      </c>
      <c r="L237" s="169" t="s">
        <v>1748</v>
      </c>
      <c r="N237" s="180"/>
    </row>
    <row r="238" spans="1:14" ht="17" x14ac:dyDescent="0.2">
      <c r="A238" s="169" t="s">
        <v>1033</v>
      </c>
      <c r="B238" s="169" t="s">
        <v>1547</v>
      </c>
      <c r="D238" s="169" t="s">
        <v>1744</v>
      </c>
      <c r="J238" s="180" t="s">
        <v>1744</v>
      </c>
      <c r="L238" s="169" t="s">
        <v>1748</v>
      </c>
      <c r="N238" s="180"/>
    </row>
    <row r="239" spans="1:14" x14ac:dyDescent="0.2">
      <c r="A239" s="169" t="s">
        <v>1202</v>
      </c>
      <c r="B239" s="169" t="s">
        <v>1203</v>
      </c>
      <c r="D239" s="169" t="s">
        <v>1744</v>
      </c>
      <c r="J239" s="180">
        <v>5</v>
      </c>
      <c r="K239" s="169">
        <v>10</v>
      </c>
      <c r="M239" s="169" t="s">
        <v>1203</v>
      </c>
      <c r="N239" s="180"/>
    </row>
    <row r="240" spans="1:14" x14ac:dyDescent="0.2">
      <c r="A240" s="169" t="s">
        <v>1202</v>
      </c>
      <c r="B240" s="169" t="s">
        <v>1205</v>
      </c>
      <c r="D240" s="169" t="s">
        <v>1744</v>
      </c>
      <c r="J240" s="180">
        <v>5</v>
      </c>
      <c r="K240" s="169">
        <v>10</v>
      </c>
      <c r="M240" s="169" t="s">
        <v>1205</v>
      </c>
      <c r="N240" s="180"/>
    </row>
    <row r="241" spans="1:14" ht="60" x14ac:dyDescent="0.25">
      <c r="A241" s="169" t="s">
        <v>1202</v>
      </c>
      <c r="B241" s="67" t="s">
        <v>1580</v>
      </c>
      <c r="D241" s="169" t="s">
        <v>1744</v>
      </c>
      <c r="J241" s="180">
        <v>8</v>
      </c>
      <c r="K241" s="169">
        <f>J241*2</f>
        <v>16</v>
      </c>
      <c r="M241" s="67" t="s">
        <v>1580</v>
      </c>
      <c r="N241" s="180"/>
    </row>
    <row r="242" spans="1:14" ht="40" x14ac:dyDescent="0.25">
      <c r="A242" s="169" t="s">
        <v>1202</v>
      </c>
      <c r="B242" s="67" t="s">
        <v>1581</v>
      </c>
      <c r="D242" s="169" t="s">
        <v>1744</v>
      </c>
      <c r="J242" s="180">
        <v>8</v>
      </c>
      <c r="K242" s="169">
        <f>J242*2</f>
        <v>16</v>
      </c>
      <c r="M242" s="67" t="s">
        <v>1581</v>
      </c>
      <c r="N242" s="180"/>
    </row>
    <row r="243" spans="1:14" x14ac:dyDescent="0.2">
      <c r="A243" s="169" t="s">
        <v>1744</v>
      </c>
      <c r="B243" s="169" t="s">
        <v>1744</v>
      </c>
      <c r="C243" s="169" t="s">
        <v>1744</v>
      </c>
      <c r="D243" s="169" t="s">
        <v>1744</v>
      </c>
      <c r="N243" s="180"/>
    </row>
    <row r="244" spans="1:14" x14ac:dyDescent="0.2">
      <c r="A244" s="169" t="s">
        <v>1744</v>
      </c>
      <c r="B244" s="169" t="s">
        <v>1744</v>
      </c>
      <c r="C244" s="169" t="s">
        <v>1744</v>
      </c>
      <c r="D244" s="169" t="s">
        <v>1744</v>
      </c>
      <c r="N244" s="180"/>
    </row>
    <row r="245" spans="1:14" x14ac:dyDescent="0.2">
      <c r="A245" s="169" t="s">
        <v>1744</v>
      </c>
      <c r="B245" s="169" t="s">
        <v>1744</v>
      </c>
      <c r="C245" s="169" t="s">
        <v>1744</v>
      </c>
      <c r="D245" s="169" t="s">
        <v>1744</v>
      </c>
      <c r="N245" s="180"/>
    </row>
    <row r="246" spans="1:14" x14ac:dyDescent="0.2">
      <c r="A246" s="169" t="s">
        <v>1744</v>
      </c>
      <c r="B246" s="169" t="s">
        <v>1744</v>
      </c>
      <c r="C246" s="169" t="s">
        <v>1744</v>
      </c>
      <c r="D246" s="169" t="s">
        <v>1744</v>
      </c>
      <c r="N246" s="180"/>
    </row>
    <row r="247" spans="1:14" x14ac:dyDescent="0.2">
      <c r="A247" s="169" t="s">
        <v>1744</v>
      </c>
      <c r="B247" s="169" t="s">
        <v>1744</v>
      </c>
      <c r="C247" s="169" t="s">
        <v>1744</v>
      </c>
      <c r="D247" s="169" t="s">
        <v>1744</v>
      </c>
      <c r="N247" s="180"/>
    </row>
    <row r="248" spans="1:14" x14ac:dyDescent="0.2">
      <c r="A248" s="169" t="s">
        <v>1744</v>
      </c>
      <c r="B248" s="169" t="s">
        <v>1744</v>
      </c>
      <c r="C248" s="169" t="s">
        <v>1744</v>
      </c>
      <c r="D248" s="169" t="s">
        <v>1744</v>
      </c>
      <c r="N248" s="180"/>
    </row>
    <row r="249" spans="1:14" x14ac:dyDescent="0.2">
      <c r="A249" s="169" t="s">
        <v>1744</v>
      </c>
      <c r="B249" s="169" t="s">
        <v>1744</v>
      </c>
      <c r="C249" s="169" t="s">
        <v>1744</v>
      </c>
      <c r="D249" s="169" t="s">
        <v>1744</v>
      </c>
      <c r="N249" s="180"/>
    </row>
    <row r="250" spans="1:14" x14ac:dyDescent="0.2">
      <c r="A250" s="169" t="s">
        <v>1744</v>
      </c>
      <c r="B250" s="169" t="s">
        <v>1744</v>
      </c>
      <c r="C250" s="169" t="s">
        <v>1744</v>
      </c>
      <c r="D250" s="169" t="s">
        <v>1744</v>
      </c>
      <c r="N250" s="180"/>
    </row>
    <row r="251" spans="1:14" x14ac:dyDescent="0.2">
      <c r="A251" s="169" t="s">
        <v>1744</v>
      </c>
      <c r="B251" s="169" t="s">
        <v>1744</v>
      </c>
      <c r="C251" s="169" t="s">
        <v>1744</v>
      </c>
      <c r="D251" s="169" t="s">
        <v>1744</v>
      </c>
      <c r="N251" s="180"/>
    </row>
    <row r="252" spans="1:14" x14ac:dyDescent="0.2">
      <c r="A252" s="169" t="s">
        <v>1744</v>
      </c>
      <c r="B252" s="169" t="s">
        <v>1744</v>
      </c>
      <c r="C252" s="169" t="s">
        <v>1744</v>
      </c>
      <c r="D252" s="169" t="s">
        <v>1744</v>
      </c>
      <c r="N252" s="180"/>
    </row>
    <row r="253" spans="1:14" x14ac:dyDescent="0.2">
      <c r="A253" s="169" t="s">
        <v>1744</v>
      </c>
      <c r="B253" s="169" t="s">
        <v>1744</v>
      </c>
      <c r="C253" s="169" t="s">
        <v>1744</v>
      </c>
      <c r="D253" s="169" t="s">
        <v>1744</v>
      </c>
      <c r="N253" s="180"/>
    </row>
    <row r="254" spans="1:14" x14ac:dyDescent="0.2">
      <c r="A254" s="169" t="s">
        <v>1744</v>
      </c>
      <c r="B254" s="169" t="s">
        <v>1744</v>
      </c>
      <c r="C254" s="169" t="s">
        <v>1744</v>
      </c>
      <c r="D254" s="169" t="s">
        <v>1744</v>
      </c>
      <c r="N254" s="180"/>
    </row>
    <row r="255" spans="1:14" x14ac:dyDescent="0.2">
      <c r="A255" s="169" t="s">
        <v>1744</v>
      </c>
      <c r="B255" s="169" t="s">
        <v>1744</v>
      </c>
      <c r="C255" s="169" t="s">
        <v>1744</v>
      </c>
      <c r="D255" s="169" t="s">
        <v>1744</v>
      </c>
      <c r="N255" s="180"/>
    </row>
    <row r="256" spans="1:14" x14ac:dyDescent="0.2">
      <c r="A256" s="169" t="s">
        <v>1744</v>
      </c>
      <c r="B256" s="169" t="s">
        <v>1744</v>
      </c>
      <c r="C256" s="169" t="s">
        <v>1744</v>
      </c>
      <c r="D256" s="169" t="s">
        <v>1744</v>
      </c>
      <c r="N256" s="180"/>
    </row>
    <row r="257" spans="1:14" x14ac:dyDescent="0.2">
      <c r="A257" s="169" t="s">
        <v>1744</v>
      </c>
      <c r="B257" s="169" t="s">
        <v>1744</v>
      </c>
      <c r="C257" s="169" t="s">
        <v>1744</v>
      </c>
      <c r="D257" s="169" t="s">
        <v>1744</v>
      </c>
      <c r="N257" s="180"/>
    </row>
    <row r="258" spans="1:14" x14ac:dyDescent="0.2">
      <c r="A258" s="169" t="s">
        <v>1744</v>
      </c>
      <c r="B258" s="169" t="s">
        <v>1744</v>
      </c>
      <c r="C258" s="169" t="s">
        <v>1744</v>
      </c>
      <c r="D258" s="169" t="s">
        <v>1744</v>
      </c>
      <c r="N258" s="180"/>
    </row>
    <row r="259" spans="1:14" x14ac:dyDescent="0.2">
      <c r="A259" s="169" t="s">
        <v>1744</v>
      </c>
      <c r="B259" s="169" t="s">
        <v>1744</v>
      </c>
      <c r="C259" s="169" t="s">
        <v>1744</v>
      </c>
      <c r="D259" s="169" t="s">
        <v>1744</v>
      </c>
      <c r="N259" s="180"/>
    </row>
    <row r="260" spans="1:14" x14ac:dyDescent="0.2">
      <c r="A260" s="169" t="s">
        <v>1744</v>
      </c>
      <c r="B260" s="169" t="s">
        <v>1744</v>
      </c>
      <c r="C260" s="169" t="s">
        <v>1744</v>
      </c>
      <c r="D260" s="169" t="s">
        <v>1744</v>
      </c>
      <c r="N260" s="180"/>
    </row>
    <row r="261" spans="1:14" x14ac:dyDescent="0.2">
      <c r="A261" s="169" t="s">
        <v>1744</v>
      </c>
      <c r="B261" s="169" t="s">
        <v>1744</v>
      </c>
      <c r="C261" s="169" t="s">
        <v>1744</v>
      </c>
      <c r="D261" s="169" t="s">
        <v>1744</v>
      </c>
      <c r="N261" s="180"/>
    </row>
    <row r="262" spans="1:14" x14ac:dyDescent="0.2">
      <c r="A262" s="169" t="s">
        <v>1744</v>
      </c>
      <c r="B262" s="169" t="s">
        <v>1744</v>
      </c>
      <c r="C262" s="169" t="s">
        <v>1744</v>
      </c>
      <c r="D262" s="169" t="s">
        <v>1744</v>
      </c>
      <c r="N262" s="180"/>
    </row>
    <row r="263" spans="1:14" x14ac:dyDescent="0.2">
      <c r="A263" s="169" t="s">
        <v>1744</v>
      </c>
      <c r="B263" s="169" t="s">
        <v>1744</v>
      </c>
      <c r="C263" s="169" t="s">
        <v>1744</v>
      </c>
      <c r="D263" s="169" t="s">
        <v>1744</v>
      </c>
      <c r="N263" s="180"/>
    </row>
    <row r="264" spans="1:14" x14ac:dyDescent="0.2">
      <c r="A264" s="169" t="s">
        <v>1744</v>
      </c>
      <c r="B264" s="169" t="s">
        <v>1744</v>
      </c>
      <c r="C264" s="169" t="s">
        <v>1744</v>
      </c>
      <c r="D264" s="169" t="s">
        <v>1744</v>
      </c>
      <c r="N264" s="180"/>
    </row>
    <row r="265" spans="1:14" x14ac:dyDescent="0.2">
      <c r="A265" s="169" t="s">
        <v>1744</v>
      </c>
      <c r="B265" s="169" t="s">
        <v>1744</v>
      </c>
      <c r="C265" s="169" t="s">
        <v>1744</v>
      </c>
      <c r="D265" s="169" t="s">
        <v>1744</v>
      </c>
      <c r="N265" s="180"/>
    </row>
    <row r="266" spans="1:14" x14ac:dyDescent="0.2">
      <c r="A266" s="169" t="s">
        <v>1744</v>
      </c>
      <c r="B266" s="169" t="s">
        <v>1744</v>
      </c>
      <c r="C266" s="169" t="s">
        <v>1744</v>
      </c>
      <c r="D266" s="169" t="s">
        <v>1744</v>
      </c>
      <c r="N266" s="180"/>
    </row>
    <row r="267" spans="1:14" x14ac:dyDescent="0.2">
      <c r="A267" s="169" t="s">
        <v>1744</v>
      </c>
      <c r="B267" s="169" t="s">
        <v>1744</v>
      </c>
      <c r="C267" s="169" t="s">
        <v>1744</v>
      </c>
      <c r="D267" s="169" t="s">
        <v>1744</v>
      </c>
      <c r="N267" s="180"/>
    </row>
    <row r="268" spans="1:14" x14ac:dyDescent="0.2">
      <c r="A268" s="169" t="s">
        <v>1744</v>
      </c>
      <c r="B268" s="169" t="s">
        <v>1744</v>
      </c>
      <c r="C268" s="169" t="s">
        <v>1744</v>
      </c>
      <c r="D268" s="169" t="s">
        <v>1744</v>
      </c>
      <c r="N268" s="180"/>
    </row>
    <row r="269" spans="1:14" x14ac:dyDescent="0.2">
      <c r="A269" s="169" t="s">
        <v>1744</v>
      </c>
      <c r="B269" s="169" t="s">
        <v>1744</v>
      </c>
      <c r="C269" s="169" t="s">
        <v>1744</v>
      </c>
      <c r="D269" s="169" t="s">
        <v>1744</v>
      </c>
      <c r="N269" s="180"/>
    </row>
    <row r="270" spans="1:14" x14ac:dyDescent="0.2">
      <c r="A270" s="169" t="s">
        <v>1744</v>
      </c>
      <c r="B270" s="169" t="s">
        <v>1744</v>
      </c>
      <c r="C270" s="169" t="s">
        <v>1744</v>
      </c>
      <c r="D270" s="169" t="s">
        <v>1744</v>
      </c>
      <c r="N270" s="180"/>
    </row>
    <row r="271" spans="1:14" x14ac:dyDescent="0.2">
      <c r="A271" s="169" t="s">
        <v>1744</v>
      </c>
      <c r="B271" s="169" t="s">
        <v>1744</v>
      </c>
      <c r="C271" s="169" t="s">
        <v>1744</v>
      </c>
      <c r="D271" s="169" t="s">
        <v>1744</v>
      </c>
      <c r="N271" s="180"/>
    </row>
    <row r="272" spans="1:14" x14ac:dyDescent="0.2">
      <c r="A272" s="169" t="s">
        <v>1744</v>
      </c>
      <c r="B272" s="169" t="s">
        <v>1744</v>
      </c>
      <c r="C272" s="169" t="s">
        <v>1744</v>
      </c>
      <c r="D272" s="169" t="s">
        <v>1744</v>
      </c>
      <c r="N272" s="180"/>
    </row>
    <row r="273" spans="1:14" x14ac:dyDescent="0.2">
      <c r="A273" s="169" t="s">
        <v>1744</v>
      </c>
      <c r="B273" s="169" t="s">
        <v>1744</v>
      </c>
      <c r="C273" s="169" t="s">
        <v>1744</v>
      </c>
      <c r="D273" s="169" t="s">
        <v>1744</v>
      </c>
      <c r="N273" s="180"/>
    </row>
    <row r="274" spans="1:14" x14ac:dyDescent="0.2">
      <c r="A274" s="169" t="s">
        <v>1744</v>
      </c>
      <c r="B274" s="169" t="s">
        <v>1744</v>
      </c>
      <c r="C274" s="169" t="s">
        <v>1744</v>
      </c>
      <c r="D274" s="169" t="s">
        <v>1744</v>
      </c>
      <c r="N274" s="180"/>
    </row>
    <row r="275" spans="1:14" x14ac:dyDescent="0.2">
      <c r="A275" s="169" t="s">
        <v>1744</v>
      </c>
      <c r="B275" s="169" t="s">
        <v>1744</v>
      </c>
      <c r="C275" s="169" t="s">
        <v>1744</v>
      </c>
      <c r="D275" s="169" t="s">
        <v>1744</v>
      </c>
      <c r="N275" s="180"/>
    </row>
    <row r="276" spans="1:14" x14ac:dyDescent="0.2">
      <c r="A276" s="169" t="s">
        <v>1744</v>
      </c>
      <c r="B276" s="169" t="s">
        <v>1744</v>
      </c>
      <c r="C276" s="169" t="s">
        <v>1744</v>
      </c>
      <c r="D276" s="169" t="s">
        <v>1744</v>
      </c>
      <c r="N276" s="180"/>
    </row>
    <row r="277" spans="1:14" x14ac:dyDescent="0.2">
      <c r="A277" s="169" t="s">
        <v>1744</v>
      </c>
      <c r="B277" s="169" t="s">
        <v>1744</v>
      </c>
      <c r="C277" s="169" t="s">
        <v>1744</v>
      </c>
      <c r="D277" s="169" t="s">
        <v>1744</v>
      </c>
      <c r="N277" s="180"/>
    </row>
    <row r="278" spans="1:14" x14ac:dyDescent="0.2">
      <c r="A278" s="169" t="s">
        <v>1744</v>
      </c>
      <c r="B278" s="169" t="s">
        <v>1744</v>
      </c>
      <c r="C278" s="169" t="s">
        <v>1744</v>
      </c>
      <c r="D278" s="169" t="s">
        <v>1744</v>
      </c>
      <c r="N278" s="180"/>
    </row>
    <row r="279" spans="1:14" x14ac:dyDescent="0.2">
      <c r="A279" s="169" t="s">
        <v>1744</v>
      </c>
      <c r="B279" s="169" t="s">
        <v>1744</v>
      </c>
      <c r="C279" s="169" t="s">
        <v>1744</v>
      </c>
      <c r="D279" s="169" t="s">
        <v>1744</v>
      </c>
      <c r="N279" s="180"/>
    </row>
    <row r="280" spans="1:14" x14ac:dyDescent="0.2">
      <c r="A280" s="169" t="s">
        <v>1744</v>
      </c>
      <c r="B280" s="169" t="s">
        <v>1744</v>
      </c>
      <c r="C280" s="169" t="s">
        <v>1744</v>
      </c>
      <c r="D280" s="169" t="s">
        <v>1744</v>
      </c>
      <c r="N280" s="180"/>
    </row>
    <row r="281" spans="1:14" x14ac:dyDescent="0.2">
      <c r="A281" s="169" t="s">
        <v>1744</v>
      </c>
      <c r="B281" s="169" t="s">
        <v>1744</v>
      </c>
      <c r="C281" s="169" t="s">
        <v>1744</v>
      </c>
      <c r="D281" s="169" t="s">
        <v>1744</v>
      </c>
      <c r="N281" s="180"/>
    </row>
    <row r="282" spans="1:14" x14ac:dyDescent="0.2">
      <c r="A282" s="169" t="s">
        <v>1744</v>
      </c>
      <c r="B282" s="169" t="s">
        <v>1744</v>
      </c>
      <c r="C282" s="169" t="s">
        <v>1744</v>
      </c>
      <c r="D282" s="169" t="s">
        <v>1744</v>
      </c>
      <c r="N282" s="180"/>
    </row>
    <row r="283" spans="1:14" x14ac:dyDescent="0.2">
      <c r="A283" s="169" t="s">
        <v>1744</v>
      </c>
      <c r="B283" s="169" t="s">
        <v>1744</v>
      </c>
      <c r="C283" s="169" t="s">
        <v>1744</v>
      </c>
      <c r="D283" s="169" t="s">
        <v>1744</v>
      </c>
      <c r="N283" s="180"/>
    </row>
    <row r="284" spans="1:14" x14ac:dyDescent="0.2">
      <c r="A284" s="169" t="s">
        <v>1744</v>
      </c>
      <c r="B284" s="169" t="s">
        <v>1744</v>
      </c>
      <c r="C284" s="169" t="s">
        <v>1744</v>
      </c>
      <c r="D284" s="169" t="s">
        <v>1744</v>
      </c>
      <c r="N284" s="180"/>
    </row>
    <row r="285" spans="1:14" x14ac:dyDescent="0.2">
      <c r="A285" s="169" t="s">
        <v>1744</v>
      </c>
      <c r="B285" s="169" t="s">
        <v>1744</v>
      </c>
      <c r="C285" s="169" t="s">
        <v>1744</v>
      </c>
      <c r="D285" s="169" t="s">
        <v>1744</v>
      </c>
      <c r="N285" s="180"/>
    </row>
    <row r="286" spans="1:14" x14ac:dyDescent="0.2">
      <c r="A286" s="169" t="s">
        <v>1744</v>
      </c>
      <c r="B286" s="169" t="s">
        <v>1744</v>
      </c>
      <c r="C286" s="169" t="s">
        <v>1744</v>
      </c>
      <c r="D286" s="169" t="s">
        <v>1744</v>
      </c>
      <c r="N286" s="180"/>
    </row>
    <row r="287" spans="1:14" x14ac:dyDescent="0.2">
      <c r="A287" s="169" t="s">
        <v>1744</v>
      </c>
      <c r="B287" s="169" t="s">
        <v>1744</v>
      </c>
      <c r="C287" s="169" t="s">
        <v>1744</v>
      </c>
      <c r="D287" s="169" t="s">
        <v>1744</v>
      </c>
      <c r="N287" s="180"/>
    </row>
    <row r="288" spans="1:14" x14ac:dyDescent="0.2">
      <c r="A288" s="169" t="s">
        <v>1744</v>
      </c>
      <c r="B288" s="169" t="s">
        <v>1744</v>
      </c>
      <c r="C288" s="169" t="s">
        <v>1744</v>
      </c>
      <c r="D288" s="169" t="s">
        <v>1744</v>
      </c>
      <c r="N288" s="180"/>
    </row>
    <row r="289" spans="1:14" x14ac:dyDescent="0.2">
      <c r="A289" s="169" t="s">
        <v>1744</v>
      </c>
      <c r="B289" s="169" t="s">
        <v>1744</v>
      </c>
      <c r="C289" s="169" t="s">
        <v>1744</v>
      </c>
      <c r="D289" s="169" t="s">
        <v>1744</v>
      </c>
      <c r="N289" s="180"/>
    </row>
    <row r="290" spans="1:14" x14ac:dyDescent="0.2">
      <c r="A290" s="169" t="s">
        <v>1744</v>
      </c>
      <c r="B290" s="169" t="s">
        <v>1744</v>
      </c>
      <c r="C290" s="169" t="s">
        <v>1744</v>
      </c>
      <c r="D290" s="169" t="s">
        <v>1744</v>
      </c>
      <c r="N290" s="180"/>
    </row>
    <row r="291" spans="1:14" x14ac:dyDescent="0.2">
      <c r="A291" s="169" t="s">
        <v>1744</v>
      </c>
      <c r="B291" s="169" t="s">
        <v>1744</v>
      </c>
      <c r="C291" s="169" t="s">
        <v>1744</v>
      </c>
      <c r="D291" s="169" t="s">
        <v>1744</v>
      </c>
      <c r="N291" s="180"/>
    </row>
    <row r="292" spans="1:14" x14ac:dyDescent="0.2">
      <c r="A292" s="169" t="s">
        <v>1744</v>
      </c>
      <c r="B292" s="169" t="s">
        <v>1744</v>
      </c>
      <c r="C292" s="169" t="s">
        <v>1744</v>
      </c>
      <c r="D292" s="169" t="s">
        <v>1744</v>
      </c>
      <c r="N292" s="180"/>
    </row>
    <row r="293" spans="1:14" x14ac:dyDescent="0.2">
      <c r="A293" s="169" t="s">
        <v>1744</v>
      </c>
      <c r="B293" s="169" t="s">
        <v>1744</v>
      </c>
      <c r="C293" s="169" t="s">
        <v>1744</v>
      </c>
      <c r="D293" s="169" t="s">
        <v>1744</v>
      </c>
      <c r="N293" s="180"/>
    </row>
    <row r="294" spans="1:14" x14ac:dyDescent="0.2">
      <c r="A294" s="169" t="s">
        <v>1744</v>
      </c>
      <c r="B294" s="169" t="s">
        <v>1744</v>
      </c>
      <c r="C294" s="169" t="s">
        <v>1744</v>
      </c>
      <c r="D294" s="169" t="s">
        <v>1744</v>
      </c>
      <c r="N294" s="180"/>
    </row>
    <row r="295" spans="1:14" x14ac:dyDescent="0.2">
      <c r="A295" s="169" t="s">
        <v>1744</v>
      </c>
      <c r="B295" s="169" t="s">
        <v>1744</v>
      </c>
      <c r="C295" s="169" t="s">
        <v>1744</v>
      </c>
      <c r="D295" s="169" t="s">
        <v>1744</v>
      </c>
      <c r="N295" s="180"/>
    </row>
    <row r="296" spans="1:14" x14ac:dyDescent="0.2">
      <c r="A296" s="169" t="s">
        <v>1744</v>
      </c>
      <c r="B296" s="169" t="s">
        <v>1744</v>
      </c>
      <c r="C296" s="169" t="s">
        <v>1744</v>
      </c>
      <c r="D296" s="169" t="s">
        <v>1744</v>
      </c>
      <c r="N296" s="180"/>
    </row>
    <row r="297" spans="1:14" x14ac:dyDescent="0.2">
      <c r="A297" s="169" t="s">
        <v>1744</v>
      </c>
      <c r="B297" s="169" t="s">
        <v>1744</v>
      </c>
      <c r="C297" s="169" t="s">
        <v>1744</v>
      </c>
      <c r="D297" s="169" t="s">
        <v>1744</v>
      </c>
      <c r="N297" s="180"/>
    </row>
    <row r="298" spans="1:14" x14ac:dyDescent="0.2">
      <c r="A298" s="169" t="s">
        <v>1744</v>
      </c>
      <c r="B298" s="169" t="s">
        <v>1744</v>
      </c>
      <c r="C298" s="169" t="s">
        <v>1744</v>
      </c>
      <c r="D298" s="169" t="s">
        <v>1744</v>
      </c>
      <c r="N298" s="180"/>
    </row>
    <row r="299" spans="1:14" x14ac:dyDescent="0.2">
      <c r="A299" s="169" t="s">
        <v>1744</v>
      </c>
      <c r="B299" s="169" t="s">
        <v>1744</v>
      </c>
      <c r="C299" s="169" t="s">
        <v>1744</v>
      </c>
      <c r="D299" s="169" t="s">
        <v>1744</v>
      </c>
      <c r="N299" s="180"/>
    </row>
    <row r="300" spans="1:14" x14ac:dyDescent="0.2">
      <c r="A300" s="169" t="s">
        <v>1744</v>
      </c>
      <c r="B300" s="169" t="s">
        <v>1744</v>
      </c>
      <c r="C300" s="169" t="s">
        <v>1744</v>
      </c>
      <c r="D300" s="169" t="s">
        <v>1744</v>
      </c>
      <c r="N300" s="180"/>
    </row>
    <row r="301" spans="1:14" x14ac:dyDescent="0.2">
      <c r="A301" s="169" t="s">
        <v>1744</v>
      </c>
      <c r="B301" s="169" t="s">
        <v>1744</v>
      </c>
      <c r="C301" s="169" t="s">
        <v>1744</v>
      </c>
      <c r="D301" s="169" t="s">
        <v>1744</v>
      </c>
      <c r="N301" s="180"/>
    </row>
    <row r="302" spans="1:14" x14ac:dyDescent="0.2">
      <c r="A302" s="169" t="s">
        <v>1744</v>
      </c>
      <c r="B302" s="169" t="s">
        <v>1744</v>
      </c>
      <c r="C302" s="169" t="s">
        <v>1744</v>
      </c>
      <c r="D302" s="169" t="s">
        <v>1744</v>
      </c>
      <c r="N302" s="180"/>
    </row>
    <row r="303" spans="1:14" x14ac:dyDescent="0.2">
      <c r="A303" s="169" t="s">
        <v>1744</v>
      </c>
      <c r="B303" s="169" t="s">
        <v>1744</v>
      </c>
      <c r="C303" s="169" t="s">
        <v>1744</v>
      </c>
      <c r="D303" s="169" t="s">
        <v>1744</v>
      </c>
      <c r="N303" s="180"/>
    </row>
    <row r="304" spans="1:14" x14ac:dyDescent="0.2">
      <c r="A304" s="169" t="s">
        <v>1744</v>
      </c>
      <c r="B304" s="169" t="s">
        <v>1744</v>
      </c>
      <c r="C304" s="169" t="s">
        <v>1744</v>
      </c>
      <c r="D304" s="169" t="s">
        <v>1744</v>
      </c>
      <c r="N304" s="180"/>
    </row>
    <row r="305" spans="1:14" x14ac:dyDescent="0.2">
      <c r="A305" s="169" t="s">
        <v>1744</v>
      </c>
      <c r="B305" s="169" t="s">
        <v>1744</v>
      </c>
      <c r="C305" s="169" t="s">
        <v>1744</v>
      </c>
      <c r="D305" s="169" t="s">
        <v>1744</v>
      </c>
      <c r="N305" s="180"/>
    </row>
    <row r="306" spans="1:14" x14ac:dyDescent="0.2">
      <c r="A306" s="169" t="s">
        <v>1744</v>
      </c>
      <c r="B306" s="169" t="s">
        <v>1744</v>
      </c>
      <c r="C306" s="169" t="s">
        <v>1744</v>
      </c>
      <c r="D306" s="169" t="s">
        <v>1744</v>
      </c>
      <c r="N306" s="180"/>
    </row>
    <row r="307" spans="1:14" x14ac:dyDescent="0.2">
      <c r="A307" s="169" t="s">
        <v>1744</v>
      </c>
      <c r="B307" s="169" t="s">
        <v>1744</v>
      </c>
      <c r="C307" s="169" t="s">
        <v>1744</v>
      </c>
      <c r="D307" s="169" t="s">
        <v>1744</v>
      </c>
      <c r="N307" s="180"/>
    </row>
    <row r="308" spans="1:14" x14ac:dyDescent="0.2">
      <c r="A308" s="169" t="s">
        <v>1744</v>
      </c>
      <c r="B308" s="169" t="s">
        <v>1744</v>
      </c>
      <c r="C308" s="169" t="s">
        <v>1744</v>
      </c>
      <c r="D308" s="169" t="s">
        <v>1744</v>
      </c>
      <c r="N308" s="180"/>
    </row>
    <row r="309" spans="1:14" x14ac:dyDescent="0.2">
      <c r="A309" s="169" t="s">
        <v>1744</v>
      </c>
      <c r="B309" s="169" t="s">
        <v>1744</v>
      </c>
      <c r="C309" s="169" t="s">
        <v>1744</v>
      </c>
      <c r="D309" s="169" t="s">
        <v>1744</v>
      </c>
      <c r="N309" s="180"/>
    </row>
    <row r="310" spans="1:14" x14ac:dyDescent="0.2">
      <c r="A310" s="169" t="s">
        <v>1744</v>
      </c>
      <c r="B310" s="169" t="s">
        <v>1744</v>
      </c>
      <c r="C310" s="169" t="s">
        <v>1744</v>
      </c>
      <c r="D310" s="169" t="s">
        <v>1744</v>
      </c>
      <c r="N310" s="180"/>
    </row>
    <row r="311" spans="1:14" x14ac:dyDescent="0.2">
      <c r="A311" s="169" t="s">
        <v>1744</v>
      </c>
      <c r="B311" s="169" t="s">
        <v>1744</v>
      </c>
      <c r="C311" s="169" t="s">
        <v>1744</v>
      </c>
      <c r="D311" s="169" t="s">
        <v>1744</v>
      </c>
      <c r="N311" s="180"/>
    </row>
    <row r="312" spans="1:14" x14ac:dyDescent="0.2">
      <c r="A312" s="169" t="s">
        <v>1744</v>
      </c>
      <c r="B312" s="169" t="s">
        <v>1744</v>
      </c>
      <c r="C312" s="169" t="s">
        <v>1744</v>
      </c>
      <c r="D312" s="169" t="s">
        <v>1744</v>
      </c>
      <c r="N312" s="180"/>
    </row>
    <row r="313" spans="1:14" x14ac:dyDescent="0.2">
      <c r="A313" s="169" t="s">
        <v>1744</v>
      </c>
      <c r="B313" s="169" t="s">
        <v>1744</v>
      </c>
      <c r="C313" s="169" t="s">
        <v>1744</v>
      </c>
      <c r="D313" s="169" t="s">
        <v>1744</v>
      </c>
      <c r="N313" s="180"/>
    </row>
    <row r="314" spans="1:14" x14ac:dyDescent="0.2">
      <c r="A314" s="169" t="s">
        <v>1744</v>
      </c>
      <c r="B314" s="169" t="s">
        <v>1744</v>
      </c>
      <c r="C314" s="169" t="s">
        <v>1744</v>
      </c>
      <c r="D314" s="169" t="s">
        <v>1744</v>
      </c>
      <c r="N314" s="180"/>
    </row>
    <row r="315" spans="1:14" x14ac:dyDescent="0.2">
      <c r="A315" s="169" t="s">
        <v>1744</v>
      </c>
      <c r="B315" s="169" t="s">
        <v>1744</v>
      </c>
      <c r="C315" s="169" t="s">
        <v>1744</v>
      </c>
      <c r="D315" s="169" t="s">
        <v>1744</v>
      </c>
      <c r="N315" s="180"/>
    </row>
    <row r="316" spans="1:14" x14ac:dyDescent="0.2">
      <c r="A316" s="169" t="s">
        <v>1744</v>
      </c>
      <c r="B316" s="169" t="s">
        <v>1744</v>
      </c>
      <c r="C316" s="169" t="s">
        <v>1744</v>
      </c>
      <c r="D316" s="169" t="s">
        <v>1744</v>
      </c>
      <c r="N316" s="180"/>
    </row>
    <row r="317" spans="1:14" x14ac:dyDescent="0.2">
      <c r="A317" s="169" t="s">
        <v>1744</v>
      </c>
      <c r="B317" s="169" t="s">
        <v>1744</v>
      </c>
      <c r="C317" s="169" t="s">
        <v>1744</v>
      </c>
      <c r="D317" s="169" t="s">
        <v>1744</v>
      </c>
      <c r="N317" s="180"/>
    </row>
    <row r="318" spans="1:14" x14ac:dyDescent="0.2">
      <c r="A318" s="169" t="s">
        <v>1744</v>
      </c>
      <c r="B318" s="169" t="s">
        <v>1744</v>
      </c>
      <c r="C318" s="169" t="s">
        <v>1744</v>
      </c>
      <c r="D318" s="169" t="s">
        <v>1744</v>
      </c>
      <c r="N318" s="180"/>
    </row>
    <row r="319" spans="1:14" x14ac:dyDescent="0.2">
      <c r="A319" s="169" t="s">
        <v>1744</v>
      </c>
      <c r="B319" s="169" t="s">
        <v>1744</v>
      </c>
      <c r="C319" s="169" t="s">
        <v>1744</v>
      </c>
      <c r="D319" s="169" t="s">
        <v>1744</v>
      </c>
      <c r="N319" s="180"/>
    </row>
    <row r="320" spans="1:14" x14ac:dyDescent="0.2">
      <c r="A320" s="169" t="s">
        <v>1744</v>
      </c>
      <c r="B320" s="169" t="s">
        <v>1744</v>
      </c>
      <c r="C320" s="169" t="s">
        <v>1744</v>
      </c>
      <c r="D320" s="169" t="s">
        <v>1744</v>
      </c>
      <c r="N320" s="180"/>
    </row>
    <row r="321" spans="1:14" x14ac:dyDescent="0.2">
      <c r="A321" s="169" t="s">
        <v>1744</v>
      </c>
      <c r="B321" s="169" t="s">
        <v>1744</v>
      </c>
      <c r="C321" s="169" t="s">
        <v>1744</v>
      </c>
      <c r="D321" s="169" t="s">
        <v>1744</v>
      </c>
      <c r="N321" s="180"/>
    </row>
    <row r="322" spans="1:14" x14ac:dyDescent="0.2">
      <c r="A322" s="169" t="s">
        <v>1744</v>
      </c>
      <c r="B322" s="169" t="s">
        <v>1744</v>
      </c>
      <c r="C322" s="169" t="s">
        <v>1744</v>
      </c>
      <c r="D322" s="169" t="s">
        <v>1744</v>
      </c>
      <c r="N322" s="180"/>
    </row>
    <row r="323" spans="1:14" x14ac:dyDescent="0.2">
      <c r="A323" s="169" t="s">
        <v>1744</v>
      </c>
      <c r="B323" s="169" t="s">
        <v>1744</v>
      </c>
      <c r="C323" s="169" t="s">
        <v>1744</v>
      </c>
      <c r="D323" s="169" t="s">
        <v>1744</v>
      </c>
      <c r="N323" s="180"/>
    </row>
    <row r="324" spans="1:14" x14ac:dyDescent="0.2">
      <c r="A324" s="169" t="s">
        <v>1744</v>
      </c>
      <c r="B324" s="169" t="s">
        <v>1744</v>
      </c>
      <c r="C324" s="169" t="s">
        <v>1744</v>
      </c>
      <c r="D324" s="169" t="s">
        <v>1744</v>
      </c>
      <c r="N324" s="180"/>
    </row>
    <row r="325" spans="1:14" x14ac:dyDescent="0.2">
      <c r="A325" s="169" t="s">
        <v>1744</v>
      </c>
      <c r="B325" s="169" t="s">
        <v>1744</v>
      </c>
      <c r="C325" s="169" t="s">
        <v>1744</v>
      </c>
      <c r="D325" s="169" t="s">
        <v>1744</v>
      </c>
      <c r="N325" s="180"/>
    </row>
    <row r="326" spans="1:14" x14ac:dyDescent="0.2">
      <c r="A326" s="169" t="s">
        <v>1744</v>
      </c>
      <c r="B326" s="169" t="s">
        <v>1744</v>
      </c>
      <c r="C326" s="169" t="s">
        <v>1744</v>
      </c>
      <c r="D326" s="169" t="s">
        <v>1744</v>
      </c>
      <c r="N326" s="180"/>
    </row>
    <row r="327" spans="1:14" x14ac:dyDescent="0.2">
      <c r="A327" s="169" t="s">
        <v>1744</v>
      </c>
      <c r="B327" s="169" t="s">
        <v>1744</v>
      </c>
      <c r="C327" s="169" t="s">
        <v>1744</v>
      </c>
      <c r="D327" s="169" t="s">
        <v>1744</v>
      </c>
      <c r="N327" s="180"/>
    </row>
    <row r="328" spans="1:14" x14ac:dyDescent="0.2">
      <c r="A328" s="169" t="s">
        <v>1744</v>
      </c>
      <c r="B328" s="169" t="s">
        <v>1744</v>
      </c>
      <c r="C328" s="169" t="s">
        <v>1744</v>
      </c>
      <c r="D328" s="169" t="s">
        <v>1744</v>
      </c>
      <c r="N328" s="180"/>
    </row>
    <row r="329" spans="1:14" x14ac:dyDescent="0.2">
      <c r="A329" s="169" t="s">
        <v>1744</v>
      </c>
      <c r="B329" s="169" t="s">
        <v>1744</v>
      </c>
      <c r="C329" s="169" t="s">
        <v>1744</v>
      </c>
      <c r="D329" s="169" t="s">
        <v>1744</v>
      </c>
      <c r="N329" s="180"/>
    </row>
    <row r="330" spans="1:14" x14ac:dyDescent="0.2">
      <c r="A330" s="169" t="s">
        <v>1744</v>
      </c>
      <c r="B330" s="169" t="s">
        <v>1744</v>
      </c>
      <c r="C330" s="169" t="s">
        <v>1744</v>
      </c>
      <c r="D330" s="169" t="s">
        <v>1744</v>
      </c>
      <c r="N330" s="180"/>
    </row>
    <row r="331" spans="1:14" x14ac:dyDescent="0.2">
      <c r="A331" s="169" t="s">
        <v>1744</v>
      </c>
      <c r="B331" s="169" t="s">
        <v>1744</v>
      </c>
      <c r="C331" s="169" t="s">
        <v>1744</v>
      </c>
      <c r="D331" s="169" t="s">
        <v>1744</v>
      </c>
      <c r="N331" s="180"/>
    </row>
    <row r="332" spans="1:14" x14ac:dyDescent="0.2">
      <c r="A332" s="169" t="s">
        <v>1744</v>
      </c>
      <c r="B332" s="169" t="s">
        <v>1744</v>
      </c>
      <c r="C332" s="169" t="s">
        <v>1744</v>
      </c>
      <c r="D332" s="169" t="s">
        <v>1744</v>
      </c>
      <c r="N332" s="180"/>
    </row>
    <row r="333" spans="1:14" x14ac:dyDescent="0.2">
      <c r="A333" s="169" t="s">
        <v>1744</v>
      </c>
      <c r="B333" s="169" t="s">
        <v>1744</v>
      </c>
      <c r="C333" s="169" t="s">
        <v>1744</v>
      </c>
      <c r="D333" s="169" t="s">
        <v>1744</v>
      </c>
      <c r="N333" s="180"/>
    </row>
    <row r="334" spans="1:14" x14ac:dyDescent="0.2">
      <c r="A334" s="169" t="s">
        <v>1744</v>
      </c>
      <c r="B334" s="169" t="s">
        <v>1744</v>
      </c>
      <c r="C334" s="169" t="s">
        <v>1744</v>
      </c>
      <c r="D334" s="169" t="s">
        <v>1744</v>
      </c>
      <c r="N334" s="180"/>
    </row>
    <row r="335" spans="1:14" x14ac:dyDescent="0.2">
      <c r="A335" s="169" t="s">
        <v>1744</v>
      </c>
      <c r="B335" s="169" t="s">
        <v>1744</v>
      </c>
      <c r="C335" s="169" t="s">
        <v>1744</v>
      </c>
      <c r="D335" s="169" t="s">
        <v>1744</v>
      </c>
      <c r="N335" s="180"/>
    </row>
    <row r="336" spans="1:14" x14ac:dyDescent="0.2">
      <c r="A336" s="169" t="s">
        <v>1744</v>
      </c>
      <c r="B336" s="169" t="s">
        <v>1744</v>
      </c>
      <c r="C336" s="169" t="s">
        <v>1744</v>
      </c>
      <c r="D336" s="169" t="s">
        <v>1744</v>
      </c>
      <c r="N336" s="180"/>
    </row>
    <row r="337" spans="1:14" x14ac:dyDescent="0.2">
      <c r="A337" s="169" t="s">
        <v>1744</v>
      </c>
      <c r="B337" s="169" t="s">
        <v>1744</v>
      </c>
      <c r="C337" s="169" t="s">
        <v>1744</v>
      </c>
      <c r="D337" s="169" t="s">
        <v>1744</v>
      </c>
      <c r="N337" s="180"/>
    </row>
    <row r="338" spans="1:14" x14ac:dyDescent="0.2">
      <c r="A338" s="169" t="s">
        <v>1744</v>
      </c>
      <c r="B338" s="169" t="s">
        <v>1744</v>
      </c>
      <c r="C338" s="169" t="s">
        <v>1744</v>
      </c>
      <c r="D338" s="169" t="s">
        <v>1744</v>
      </c>
      <c r="N338" s="180"/>
    </row>
    <row r="339" spans="1:14" x14ac:dyDescent="0.2">
      <c r="A339" s="169" t="s">
        <v>1744</v>
      </c>
      <c r="B339" s="169" t="s">
        <v>1744</v>
      </c>
      <c r="C339" s="169" t="s">
        <v>1744</v>
      </c>
      <c r="D339" s="169" t="s">
        <v>1744</v>
      </c>
      <c r="N339" s="180"/>
    </row>
    <row r="340" spans="1:14" x14ac:dyDescent="0.2">
      <c r="A340" s="169" t="s">
        <v>1744</v>
      </c>
      <c r="B340" s="169" t="s">
        <v>1744</v>
      </c>
      <c r="C340" s="169" t="s">
        <v>1744</v>
      </c>
      <c r="D340" s="169" t="s">
        <v>1744</v>
      </c>
      <c r="N340" s="180"/>
    </row>
    <row r="341" spans="1:14" x14ac:dyDescent="0.2">
      <c r="A341" s="169" t="s">
        <v>1744</v>
      </c>
      <c r="B341" s="169" t="s">
        <v>1744</v>
      </c>
      <c r="C341" s="169" t="s">
        <v>1744</v>
      </c>
      <c r="D341" s="169" t="s">
        <v>1744</v>
      </c>
      <c r="N341" s="180"/>
    </row>
    <row r="342" spans="1:14" x14ac:dyDescent="0.2">
      <c r="A342" s="169" t="s">
        <v>1744</v>
      </c>
      <c r="B342" s="169" t="s">
        <v>1744</v>
      </c>
      <c r="C342" s="169" t="s">
        <v>1744</v>
      </c>
      <c r="D342" s="169" t="s">
        <v>1744</v>
      </c>
      <c r="N342" s="180"/>
    </row>
    <row r="343" spans="1:14" x14ac:dyDescent="0.2">
      <c r="A343" s="169" t="s">
        <v>1744</v>
      </c>
      <c r="B343" s="169" t="s">
        <v>1744</v>
      </c>
      <c r="C343" s="169" t="s">
        <v>1744</v>
      </c>
      <c r="D343" s="169" t="s">
        <v>1744</v>
      </c>
      <c r="N343" s="180"/>
    </row>
    <row r="344" spans="1:14" x14ac:dyDescent="0.2">
      <c r="A344" s="169" t="s">
        <v>1744</v>
      </c>
      <c r="B344" s="169" t="s">
        <v>1744</v>
      </c>
      <c r="C344" s="169" t="s">
        <v>1744</v>
      </c>
      <c r="D344" s="169" t="s">
        <v>1744</v>
      </c>
      <c r="N344" s="180"/>
    </row>
    <row r="345" spans="1:14" ht="17" x14ac:dyDescent="0.2">
      <c r="A345" s="169" t="s">
        <v>1744</v>
      </c>
      <c r="B345" s="181" t="s">
        <v>1744</v>
      </c>
      <c r="C345" s="169" t="s">
        <v>1744</v>
      </c>
      <c r="D345" s="169" t="s">
        <v>1744</v>
      </c>
      <c r="N345" s="180"/>
    </row>
    <row r="346" spans="1:14" ht="17" x14ac:dyDescent="0.2">
      <c r="A346" s="169" t="s">
        <v>1744</v>
      </c>
      <c r="B346" s="181" t="s">
        <v>1744</v>
      </c>
      <c r="C346" s="169" t="s">
        <v>1744</v>
      </c>
      <c r="D346" s="169" t="s">
        <v>1744</v>
      </c>
      <c r="N346" s="180"/>
    </row>
    <row r="347" spans="1:14" ht="17" x14ac:dyDescent="0.2">
      <c r="A347" s="169" t="s">
        <v>1744</v>
      </c>
      <c r="B347" s="181" t="s">
        <v>1744</v>
      </c>
      <c r="C347" s="169" t="s">
        <v>1744</v>
      </c>
      <c r="D347" s="169" t="s">
        <v>1744</v>
      </c>
      <c r="N347" s="180"/>
    </row>
    <row r="348" spans="1:14" ht="17" x14ac:dyDescent="0.2">
      <c r="A348" s="169" t="s">
        <v>1744</v>
      </c>
      <c r="B348" s="181" t="s">
        <v>1744</v>
      </c>
      <c r="C348" s="169" t="s">
        <v>1744</v>
      </c>
      <c r="D348" s="169" t="s">
        <v>1744</v>
      </c>
      <c r="N348" s="180"/>
    </row>
    <row r="349" spans="1:14" ht="17" x14ac:dyDescent="0.2">
      <c r="A349" s="169" t="s">
        <v>1744</v>
      </c>
      <c r="B349" s="181" t="s">
        <v>1744</v>
      </c>
      <c r="C349" s="169" t="s">
        <v>1744</v>
      </c>
      <c r="D349" s="169" t="s">
        <v>1744</v>
      </c>
      <c r="N349" s="180"/>
    </row>
    <row r="350" spans="1:14" ht="17" x14ac:dyDescent="0.2">
      <c r="A350" s="169" t="s">
        <v>1744</v>
      </c>
      <c r="B350" s="181" t="s">
        <v>1744</v>
      </c>
      <c r="C350" s="169" t="s">
        <v>1744</v>
      </c>
      <c r="D350" s="169" t="s">
        <v>1744</v>
      </c>
      <c r="N350" s="180"/>
    </row>
    <row r="351" spans="1:14" ht="17" x14ac:dyDescent="0.2">
      <c r="A351" s="169" t="s">
        <v>1744</v>
      </c>
      <c r="B351" s="181" t="s">
        <v>1744</v>
      </c>
      <c r="C351" s="169" t="s">
        <v>1744</v>
      </c>
      <c r="D351" s="169" t="s">
        <v>1744</v>
      </c>
      <c r="N351" s="180"/>
    </row>
    <row r="352" spans="1:14" ht="17" x14ac:dyDescent="0.2">
      <c r="A352" s="169" t="s">
        <v>1744</v>
      </c>
      <c r="B352" s="181" t="s">
        <v>1744</v>
      </c>
      <c r="C352" s="169" t="s">
        <v>1744</v>
      </c>
      <c r="D352" s="169" t="s">
        <v>1744</v>
      </c>
      <c r="N352" s="180"/>
    </row>
    <row r="353" spans="1:14" ht="17" x14ac:dyDescent="0.2">
      <c r="A353" s="169" t="s">
        <v>1744</v>
      </c>
      <c r="B353" s="181" t="s">
        <v>1744</v>
      </c>
      <c r="C353" s="169" t="s">
        <v>1744</v>
      </c>
      <c r="D353" s="169" t="s">
        <v>1744</v>
      </c>
      <c r="N353" s="180"/>
    </row>
    <row r="354" spans="1:14" ht="17" x14ac:dyDescent="0.2">
      <c r="A354" s="169" t="s">
        <v>1744</v>
      </c>
      <c r="B354" s="181" t="s">
        <v>1744</v>
      </c>
      <c r="C354" s="169" t="s">
        <v>1744</v>
      </c>
      <c r="D354" s="169" t="s">
        <v>1744</v>
      </c>
      <c r="N354" s="180"/>
    </row>
    <row r="355" spans="1:14" ht="17" x14ac:dyDescent="0.2">
      <c r="A355" s="169" t="s">
        <v>1744</v>
      </c>
      <c r="B355" s="181" t="s">
        <v>1744</v>
      </c>
      <c r="C355" s="169" t="s">
        <v>1744</v>
      </c>
      <c r="D355" s="169" t="s">
        <v>1744</v>
      </c>
      <c r="N355" s="180"/>
    </row>
    <row r="356" spans="1:14" ht="17" x14ac:dyDescent="0.2">
      <c r="A356" s="169" t="s">
        <v>1744</v>
      </c>
      <c r="B356" s="181" t="s">
        <v>1744</v>
      </c>
      <c r="C356" s="169" t="s">
        <v>1744</v>
      </c>
      <c r="D356" s="169" t="s">
        <v>1744</v>
      </c>
      <c r="N356" s="180"/>
    </row>
    <row r="357" spans="1:14" ht="17" x14ac:dyDescent="0.2">
      <c r="A357" s="169" t="s">
        <v>1744</v>
      </c>
      <c r="B357" s="181" t="s">
        <v>1744</v>
      </c>
      <c r="C357" s="169" t="s">
        <v>1744</v>
      </c>
      <c r="D357" s="169" t="s">
        <v>1744</v>
      </c>
      <c r="N357" s="180"/>
    </row>
    <row r="358" spans="1:14" ht="17" x14ac:dyDescent="0.2">
      <c r="A358" s="169" t="s">
        <v>1744</v>
      </c>
      <c r="B358" s="181" t="s">
        <v>1744</v>
      </c>
      <c r="C358" s="169" t="s">
        <v>1744</v>
      </c>
      <c r="D358" s="169" t="s">
        <v>1744</v>
      </c>
      <c r="N358" s="180"/>
    </row>
    <row r="359" spans="1:14" ht="17" x14ac:dyDescent="0.2">
      <c r="A359" s="169" t="s">
        <v>1744</v>
      </c>
      <c r="B359" s="181" t="s">
        <v>1744</v>
      </c>
      <c r="C359" s="169" t="s">
        <v>1744</v>
      </c>
      <c r="D359" s="169" t="s">
        <v>1744</v>
      </c>
      <c r="N359" s="180"/>
    </row>
    <row r="360" spans="1:14" ht="17" x14ac:dyDescent="0.2">
      <c r="A360" s="169" t="s">
        <v>1744</v>
      </c>
      <c r="B360" s="181" t="s">
        <v>1744</v>
      </c>
      <c r="C360" s="169" t="s">
        <v>1744</v>
      </c>
      <c r="D360" s="169" t="s">
        <v>1744</v>
      </c>
      <c r="N360" s="180"/>
    </row>
    <row r="361" spans="1:14" ht="17" x14ac:dyDescent="0.2">
      <c r="A361" s="169" t="s">
        <v>1744</v>
      </c>
      <c r="B361" s="181" t="s">
        <v>1744</v>
      </c>
      <c r="C361" s="169" t="s">
        <v>1744</v>
      </c>
      <c r="D361" s="169" t="s">
        <v>1744</v>
      </c>
      <c r="N361" s="180"/>
    </row>
    <row r="362" spans="1:14" ht="17" x14ac:dyDescent="0.2">
      <c r="A362" s="169" t="s">
        <v>1744</v>
      </c>
      <c r="B362" s="181" t="s">
        <v>1744</v>
      </c>
      <c r="C362" s="169" t="s">
        <v>1744</v>
      </c>
      <c r="D362" s="169" t="s">
        <v>1744</v>
      </c>
      <c r="N362" s="180"/>
    </row>
    <row r="363" spans="1:14" ht="17" x14ac:dyDescent="0.2">
      <c r="A363" s="169" t="s">
        <v>1744</v>
      </c>
      <c r="B363" s="181" t="s">
        <v>1744</v>
      </c>
      <c r="C363" s="169" t="s">
        <v>1744</v>
      </c>
      <c r="D363" s="169" t="s">
        <v>1744</v>
      </c>
      <c r="N363" s="180"/>
    </row>
    <row r="364" spans="1:14" ht="17" x14ac:dyDescent="0.2">
      <c r="A364" s="169" t="s">
        <v>1744</v>
      </c>
      <c r="B364" s="181" t="s">
        <v>1744</v>
      </c>
      <c r="C364" s="169" t="s">
        <v>1744</v>
      </c>
      <c r="D364" s="169" t="s">
        <v>1744</v>
      </c>
      <c r="N364" s="180"/>
    </row>
    <row r="365" spans="1:14" ht="17" x14ac:dyDescent="0.2">
      <c r="A365" s="169" t="s">
        <v>1744</v>
      </c>
      <c r="B365" s="181" t="s">
        <v>1744</v>
      </c>
      <c r="C365" s="169" t="s">
        <v>1744</v>
      </c>
      <c r="D365" s="169" t="s">
        <v>1744</v>
      </c>
      <c r="N365" s="180"/>
    </row>
    <row r="366" spans="1:14" ht="17" x14ac:dyDescent="0.2">
      <c r="A366" s="169" t="s">
        <v>1744</v>
      </c>
      <c r="B366" s="181" t="s">
        <v>1744</v>
      </c>
      <c r="C366" s="169" t="s">
        <v>1744</v>
      </c>
      <c r="D366" s="169" t="s">
        <v>1744</v>
      </c>
      <c r="N366" s="180"/>
    </row>
    <row r="367" spans="1:14" ht="17" x14ac:dyDescent="0.2">
      <c r="A367" s="169" t="s">
        <v>1744</v>
      </c>
      <c r="B367" s="181" t="s">
        <v>1744</v>
      </c>
      <c r="C367" s="169" t="s">
        <v>1744</v>
      </c>
      <c r="D367" s="169" t="s">
        <v>1744</v>
      </c>
      <c r="N367" s="180"/>
    </row>
    <row r="368" spans="1:14" ht="17" x14ac:dyDescent="0.2">
      <c r="A368" s="169" t="s">
        <v>1744</v>
      </c>
      <c r="B368" s="181" t="s">
        <v>1744</v>
      </c>
      <c r="C368" s="169" t="s">
        <v>1744</v>
      </c>
      <c r="D368" s="169" t="s">
        <v>1744</v>
      </c>
      <c r="N368" s="180"/>
    </row>
    <row r="369" spans="1:14" ht="17" x14ac:dyDescent="0.2">
      <c r="A369" s="169" t="s">
        <v>1744</v>
      </c>
      <c r="B369" s="181" t="s">
        <v>1744</v>
      </c>
      <c r="C369" s="169" t="s">
        <v>1744</v>
      </c>
      <c r="D369" s="169" t="s">
        <v>1744</v>
      </c>
      <c r="N369" s="180"/>
    </row>
    <row r="370" spans="1:14" ht="17" x14ac:dyDescent="0.2">
      <c r="A370" s="169" t="s">
        <v>1744</v>
      </c>
      <c r="B370" s="181" t="s">
        <v>1744</v>
      </c>
      <c r="C370" s="169" t="s">
        <v>1744</v>
      </c>
      <c r="D370" s="169" t="s">
        <v>1744</v>
      </c>
      <c r="N370" s="180"/>
    </row>
    <row r="371" spans="1:14" ht="17" x14ac:dyDescent="0.2">
      <c r="A371" s="169" t="s">
        <v>1744</v>
      </c>
      <c r="B371" s="181" t="s">
        <v>1744</v>
      </c>
      <c r="C371" s="169" t="s">
        <v>1744</v>
      </c>
      <c r="D371" s="169" t="s">
        <v>1744</v>
      </c>
      <c r="N371" s="180"/>
    </row>
    <row r="372" spans="1:14" ht="17" x14ac:dyDescent="0.2">
      <c r="A372" s="169" t="s">
        <v>1744</v>
      </c>
      <c r="B372" s="181" t="s">
        <v>1744</v>
      </c>
      <c r="C372" s="169" t="s">
        <v>1744</v>
      </c>
      <c r="D372" s="169" t="s">
        <v>1744</v>
      </c>
      <c r="N372" s="180"/>
    </row>
    <row r="373" spans="1:14" ht="17" x14ac:dyDescent="0.2">
      <c r="A373" s="169" t="s">
        <v>1744</v>
      </c>
      <c r="B373" s="181" t="s">
        <v>1744</v>
      </c>
      <c r="C373" s="169" t="s">
        <v>1744</v>
      </c>
      <c r="D373" s="169" t="s">
        <v>1744</v>
      </c>
      <c r="N373" s="180"/>
    </row>
    <row r="374" spans="1:14" ht="17" x14ac:dyDescent="0.2">
      <c r="A374" s="169" t="s">
        <v>1744</v>
      </c>
      <c r="B374" s="181" t="s">
        <v>1744</v>
      </c>
      <c r="C374" s="169" t="s">
        <v>1744</v>
      </c>
      <c r="D374" s="169" t="s">
        <v>1744</v>
      </c>
      <c r="N374" s="180"/>
    </row>
    <row r="375" spans="1:14" ht="17" x14ac:dyDescent="0.2">
      <c r="A375" s="169" t="s">
        <v>1744</v>
      </c>
      <c r="B375" s="181" t="s">
        <v>1744</v>
      </c>
      <c r="C375" s="169" t="s">
        <v>1744</v>
      </c>
      <c r="D375" s="169" t="s">
        <v>1744</v>
      </c>
      <c r="N375" s="180"/>
    </row>
    <row r="376" spans="1:14" ht="17" x14ac:dyDescent="0.2">
      <c r="A376" s="169" t="s">
        <v>1744</v>
      </c>
      <c r="B376" s="181" t="s">
        <v>1744</v>
      </c>
      <c r="C376" s="169" t="s">
        <v>1744</v>
      </c>
      <c r="D376" s="169" t="s">
        <v>1744</v>
      </c>
      <c r="N376" s="180"/>
    </row>
    <row r="377" spans="1:14" ht="17" x14ac:dyDescent="0.2">
      <c r="A377" s="169" t="s">
        <v>1744</v>
      </c>
      <c r="B377" s="181" t="s">
        <v>1744</v>
      </c>
      <c r="C377" s="169" t="s">
        <v>1744</v>
      </c>
      <c r="D377" s="169" t="s">
        <v>1744</v>
      </c>
      <c r="N377" s="180"/>
    </row>
    <row r="378" spans="1:14" ht="17" x14ac:dyDescent="0.2">
      <c r="A378" s="169" t="s">
        <v>1744</v>
      </c>
      <c r="B378" s="181" t="s">
        <v>1744</v>
      </c>
      <c r="C378" s="169" t="s">
        <v>1744</v>
      </c>
      <c r="D378" s="169" t="s">
        <v>1744</v>
      </c>
      <c r="N378" s="180"/>
    </row>
    <row r="379" spans="1:14" ht="17" x14ac:dyDescent="0.2">
      <c r="A379" s="169" t="s">
        <v>1744</v>
      </c>
      <c r="B379" s="181" t="s">
        <v>1744</v>
      </c>
      <c r="C379" s="169" t="s">
        <v>1744</v>
      </c>
      <c r="D379" s="169" t="s">
        <v>1744</v>
      </c>
      <c r="N379" s="180"/>
    </row>
    <row r="380" spans="1:14" ht="17" x14ac:dyDescent="0.2">
      <c r="A380" s="169" t="s">
        <v>1744</v>
      </c>
      <c r="B380" s="181" t="s">
        <v>1744</v>
      </c>
      <c r="C380" s="169" t="s">
        <v>1744</v>
      </c>
      <c r="D380" s="169" t="s">
        <v>1744</v>
      </c>
      <c r="N380" s="180"/>
    </row>
    <row r="381" spans="1:14" ht="17" x14ac:dyDescent="0.2">
      <c r="A381" s="169" t="s">
        <v>1744</v>
      </c>
      <c r="B381" s="181" t="s">
        <v>1744</v>
      </c>
      <c r="C381" s="169" t="s">
        <v>1744</v>
      </c>
      <c r="D381" s="169" t="s">
        <v>1744</v>
      </c>
      <c r="N381" s="180"/>
    </row>
    <row r="382" spans="1:14" ht="17" x14ac:dyDescent="0.2">
      <c r="A382" s="169" t="s">
        <v>1744</v>
      </c>
      <c r="B382" s="181" t="s">
        <v>1744</v>
      </c>
      <c r="C382" s="169" t="s">
        <v>1744</v>
      </c>
      <c r="D382" s="169" t="s">
        <v>1744</v>
      </c>
      <c r="N382" s="180"/>
    </row>
    <row r="383" spans="1:14" ht="17" x14ac:dyDescent="0.2">
      <c r="A383" s="169" t="s">
        <v>1744</v>
      </c>
      <c r="B383" s="181" t="s">
        <v>1744</v>
      </c>
      <c r="C383" s="169" t="s">
        <v>1744</v>
      </c>
      <c r="D383" s="169" t="s">
        <v>1744</v>
      </c>
      <c r="N383" s="180"/>
    </row>
    <row r="384" spans="1:14" ht="17" x14ac:dyDescent="0.2">
      <c r="A384" s="169" t="s">
        <v>1744</v>
      </c>
      <c r="B384" s="181" t="s">
        <v>1744</v>
      </c>
      <c r="C384" s="169" t="s">
        <v>1744</v>
      </c>
      <c r="D384" s="169" t="s">
        <v>1744</v>
      </c>
      <c r="N384" s="180"/>
    </row>
    <row r="385" spans="1:14" ht="17" x14ac:dyDescent="0.2">
      <c r="A385" s="169" t="s">
        <v>1744</v>
      </c>
      <c r="B385" s="181" t="s">
        <v>1744</v>
      </c>
      <c r="C385" s="169" t="s">
        <v>1744</v>
      </c>
      <c r="D385" s="169" t="s">
        <v>1744</v>
      </c>
      <c r="N385" s="180"/>
    </row>
    <row r="386" spans="1:14" ht="17" x14ac:dyDescent="0.2">
      <c r="A386" s="169" t="s">
        <v>1744</v>
      </c>
      <c r="B386" s="181" t="s">
        <v>1744</v>
      </c>
      <c r="C386" s="169" t="s">
        <v>1744</v>
      </c>
      <c r="D386" s="169" t="s">
        <v>1744</v>
      </c>
      <c r="N386" s="180"/>
    </row>
    <row r="387" spans="1:14" ht="17" x14ac:dyDescent="0.2">
      <c r="A387" s="169" t="s">
        <v>1744</v>
      </c>
      <c r="B387" s="181" t="s">
        <v>1744</v>
      </c>
      <c r="C387" s="169" t="s">
        <v>1744</v>
      </c>
      <c r="D387" s="169" t="s">
        <v>1744</v>
      </c>
      <c r="N387" s="180"/>
    </row>
    <row r="388" spans="1:14" ht="17" x14ac:dyDescent="0.2">
      <c r="A388" s="169" t="s">
        <v>1744</v>
      </c>
      <c r="B388" s="181" t="s">
        <v>1744</v>
      </c>
      <c r="C388" s="169" t="s">
        <v>1744</v>
      </c>
      <c r="D388" s="169" t="s">
        <v>1744</v>
      </c>
      <c r="N388" s="180"/>
    </row>
    <row r="389" spans="1:14" ht="17" x14ac:dyDescent="0.2">
      <c r="A389" s="169" t="s">
        <v>1744</v>
      </c>
      <c r="B389" s="181" t="s">
        <v>1744</v>
      </c>
      <c r="C389" s="169" t="s">
        <v>1744</v>
      </c>
      <c r="D389" s="169" t="s">
        <v>1744</v>
      </c>
      <c r="N389" s="180"/>
    </row>
    <row r="390" spans="1:14" ht="17" x14ac:dyDescent="0.2">
      <c r="A390" s="169" t="s">
        <v>1744</v>
      </c>
      <c r="B390" s="181" t="s">
        <v>1744</v>
      </c>
      <c r="C390" s="169" t="s">
        <v>1744</v>
      </c>
      <c r="D390" s="169" t="s">
        <v>1744</v>
      </c>
      <c r="N390" s="180"/>
    </row>
    <row r="391" spans="1:14" ht="17" x14ac:dyDescent="0.2">
      <c r="A391" s="169" t="s">
        <v>1744</v>
      </c>
      <c r="B391" s="181" t="s">
        <v>1744</v>
      </c>
      <c r="C391" s="169" t="s">
        <v>1744</v>
      </c>
      <c r="D391" s="169" t="s">
        <v>1744</v>
      </c>
      <c r="N391" s="180"/>
    </row>
    <row r="392" spans="1:14" ht="17" x14ac:dyDescent="0.2">
      <c r="A392" s="169" t="s">
        <v>1744</v>
      </c>
      <c r="B392" s="181" t="s">
        <v>1744</v>
      </c>
      <c r="C392" s="169" t="s">
        <v>1744</v>
      </c>
      <c r="D392" s="169" t="s">
        <v>1744</v>
      </c>
      <c r="N392" s="180"/>
    </row>
    <row r="393" spans="1:14" ht="17" x14ac:dyDescent="0.2">
      <c r="A393" s="169" t="s">
        <v>1744</v>
      </c>
      <c r="B393" s="181" t="s">
        <v>1744</v>
      </c>
      <c r="C393" s="169" t="s">
        <v>1744</v>
      </c>
      <c r="D393" s="169" t="s">
        <v>1744</v>
      </c>
      <c r="N393" s="180"/>
    </row>
    <row r="394" spans="1:14" ht="17" x14ac:dyDescent="0.2">
      <c r="A394" s="169" t="s">
        <v>1744</v>
      </c>
      <c r="B394" s="181" t="s">
        <v>1744</v>
      </c>
      <c r="C394" s="169" t="s">
        <v>1744</v>
      </c>
      <c r="D394" s="169" t="s">
        <v>1744</v>
      </c>
      <c r="N394" s="180"/>
    </row>
    <row r="395" spans="1:14" ht="17" x14ac:dyDescent="0.2">
      <c r="A395" s="169" t="s">
        <v>1744</v>
      </c>
      <c r="B395" s="181" t="s">
        <v>1744</v>
      </c>
      <c r="C395" s="169" t="s">
        <v>1744</v>
      </c>
      <c r="D395" s="169" t="s">
        <v>1744</v>
      </c>
      <c r="N395" s="180"/>
    </row>
    <row r="396" spans="1:14" ht="17" x14ac:dyDescent="0.2">
      <c r="A396" s="169" t="s">
        <v>1744</v>
      </c>
      <c r="B396" s="181" t="s">
        <v>1744</v>
      </c>
      <c r="C396" s="169" t="s">
        <v>1744</v>
      </c>
      <c r="D396" s="169" t="s">
        <v>1744</v>
      </c>
      <c r="N396" s="180"/>
    </row>
    <row r="397" spans="1:14" ht="17" x14ac:dyDescent="0.2">
      <c r="A397" s="169" t="s">
        <v>1744</v>
      </c>
      <c r="B397" s="181" t="s">
        <v>1744</v>
      </c>
      <c r="C397" s="169" t="s">
        <v>1744</v>
      </c>
      <c r="D397" s="169" t="s">
        <v>1744</v>
      </c>
      <c r="N397" s="180"/>
    </row>
    <row r="398" spans="1:14" ht="17" x14ac:dyDescent="0.2">
      <c r="A398" s="169" t="s">
        <v>1744</v>
      </c>
      <c r="B398" s="181" t="s">
        <v>1744</v>
      </c>
      <c r="C398" s="169" t="s">
        <v>1744</v>
      </c>
      <c r="D398" s="169" t="s">
        <v>1744</v>
      </c>
      <c r="N398" s="180"/>
    </row>
    <row r="399" spans="1:14" ht="17" x14ac:dyDescent="0.2">
      <c r="A399" s="169" t="s">
        <v>1744</v>
      </c>
      <c r="B399" s="181" t="s">
        <v>1744</v>
      </c>
      <c r="C399" s="169" t="s">
        <v>1744</v>
      </c>
      <c r="D399" s="169" t="s">
        <v>1744</v>
      </c>
      <c r="N399" s="180"/>
    </row>
    <row r="400" spans="1:14" ht="17" x14ac:dyDescent="0.2">
      <c r="A400" s="169" t="s">
        <v>1744</v>
      </c>
      <c r="B400" s="181" t="s">
        <v>1744</v>
      </c>
      <c r="C400" s="169" t="s">
        <v>1744</v>
      </c>
      <c r="D400" s="169" t="s">
        <v>1744</v>
      </c>
      <c r="N400" s="180"/>
    </row>
    <row r="401" spans="1:14" ht="17" x14ac:dyDescent="0.2">
      <c r="A401" s="169" t="s">
        <v>1744</v>
      </c>
      <c r="B401" s="181" t="s">
        <v>1744</v>
      </c>
      <c r="C401" s="169" t="s">
        <v>1744</v>
      </c>
      <c r="D401" s="169" t="s">
        <v>1744</v>
      </c>
      <c r="N401" s="180"/>
    </row>
    <row r="402" spans="1:14" ht="17" x14ac:dyDescent="0.2">
      <c r="A402" s="169" t="s">
        <v>1744</v>
      </c>
      <c r="B402" s="181" t="s">
        <v>1744</v>
      </c>
      <c r="C402" s="169" t="s">
        <v>1744</v>
      </c>
      <c r="D402" s="169" t="s">
        <v>1744</v>
      </c>
      <c r="N402" s="180"/>
    </row>
    <row r="403" spans="1:14" ht="17" x14ac:dyDescent="0.2">
      <c r="A403" s="169" t="s">
        <v>1744</v>
      </c>
      <c r="B403" s="181" t="s">
        <v>1744</v>
      </c>
      <c r="C403" s="169" t="s">
        <v>1744</v>
      </c>
      <c r="D403" s="169" t="s">
        <v>1744</v>
      </c>
      <c r="N403" s="180"/>
    </row>
    <row r="404" spans="1:14" ht="17" x14ac:dyDescent="0.2">
      <c r="A404" s="169" t="s">
        <v>1744</v>
      </c>
      <c r="B404" s="181" t="s">
        <v>1744</v>
      </c>
      <c r="C404" s="169" t="s">
        <v>1744</v>
      </c>
      <c r="D404" s="169" t="s">
        <v>1744</v>
      </c>
      <c r="N404" s="180"/>
    </row>
    <row r="405" spans="1:14" ht="17" x14ac:dyDescent="0.2">
      <c r="A405" s="169" t="s">
        <v>1744</v>
      </c>
      <c r="B405" s="181" t="s">
        <v>1744</v>
      </c>
      <c r="C405" s="169" t="s">
        <v>1744</v>
      </c>
      <c r="D405" s="169" t="s">
        <v>1744</v>
      </c>
      <c r="N405" s="180"/>
    </row>
    <row r="406" spans="1:14" ht="17" x14ac:dyDescent="0.2">
      <c r="A406" s="169" t="s">
        <v>1744</v>
      </c>
      <c r="B406" s="181" t="s">
        <v>1744</v>
      </c>
      <c r="C406" s="169" t="s">
        <v>1744</v>
      </c>
      <c r="D406" s="169" t="s">
        <v>1744</v>
      </c>
      <c r="N406" s="180"/>
    </row>
    <row r="407" spans="1:14" ht="17" x14ac:dyDescent="0.2">
      <c r="A407" s="169" t="s">
        <v>1744</v>
      </c>
      <c r="B407" s="181" t="s">
        <v>1744</v>
      </c>
      <c r="C407" s="169" t="s">
        <v>1744</v>
      </c>
      <c r="D407" s="169" t="s">
        <v>1744</v>
      </c>
      <c r="N407" s="180"/>
    </row>
    <row r="408" spans="1:14" ht="17" x14ac:dyDescent="0.2">
      <c r="A408" s="169" t="s">
        <v>1744</v>
      </c>
      <c r="B408" s="181" t="s">
        <v>1744</v>
      </c>
      <c r="C408" s="169" t="s">
        <v>1744</v>
      </c>
      <c r="D408" s="169" t="s">
        <v>1744</v>
      </c>
      <c r="N408" s="180"/>
    </row>
    <row r="409" spans="1:14" ht="17" x14ac:dyDescent="0.2">
      <c r="A409" s="169" t="s">
        <v>1744</v>
      </c>
      <c r="B409" s="181" t="s">
        <v>1744</v>
      </c>
      <c r="C409" s="169" t="s">
        <v>1744</v>
      </c>
      <c r="D409" s="169" t="s">
        <v>1744</v>
      </c>
      <c r="N409" s="180"/>
    </row>
    <row r="410" spans="1:14" ht="17" x14ac:dyDescent="0.2">
      <c r="A410" s="169" t="s">
        <v>1744</v>
      </c>
      <c r="B410" s="181" t="s">
        <v>1744</v>
      </c>
      <c r="C410" s="169" t="s">
        <v>1744</v>
      </c>
      <c r="D410" s="169" t="s">
        <v>1744</v>
      </c>
      <c r="N410" s="180"/>
    </row>
    <row r="411" spans="1:14" ht="17" x14ac:dyDescent="0.2">
      <c r="A411" s="169" t="s">
        <v>1744</v>
      </c>
      <c r="B411" s="181" t="s">
        <v>1744</v>
      </c>
      <c r="C411" s="169" t="s">
        <v>1744</v>
      </c>
      <c r="D411" s="169" t="s">
        <v>1744</v>
      </c>
      <c r="N411" s="180"/>
    </row>
    <row r="412" spans="1:14" ht="17" x14ac:dyDescent="0.2">
      <c r="A412" s="169" t="s">
        <v>1744</v>
      </c>
      <c r="B412" s="181" t="s">
        <v>1744</v>
      </c>
      <c r="C412" s="169" t="s">
        <v>1744</v>
      </c>
      <c r="D412" s="169" t="s">
        <v>1744</v>
      </c>
      <c r="N412" s="180"/>
    </row>
    <row r="413" spans="1:14" ht="17" x14ac:dyDescent="0.2">
      <c r="A413" s="169" t="s">
        <v>1744</v>
      </c>
      <c r="B413" s="181" t="s">
        <v>1744</v>
      </c>
      <c r="C413" s="169" t="s">
        <v>1744</v>
      </c>
      <c r="D413" s="169" t="s">
        <v>1744</v>
      </c>
      <c r="N413" s="180"/>
    </row>
    <row r="414" spans="1:14" ht="17" x14ac:dyDescent="0.2">
      <c r="A414" s="169" t="s">
        <v>1744</v>
      </c>
      <c r="B414" s="181" t="s">
        <v>1744</v>
      </c>
      <c r="C414" s="169" t="s">
        <v>1744</v>
      </c>
      <c r="D414" s="169" t="s">
        <v>1744</v>
      </c>
      <c r="N414" s="180"/>
    </row>
    <row r="415" spans="1:14" ht="17" x14ac:dyDescent="0.2">
      <c r="A415" s="169" t="s">
        <v>1744</v>
      </c>
      <c r="B415" s="181" t="s">
        <v>1744</v>
      </c>
      <c r="C415" s="169" t="s">
        <v>1744</v>
      </c>
      <c r="D415" s="169" t="s">
        <v>1744</v>
      </c>
      <c r="N415" s="180"/>
    </row>
    <row r="416" spans="1:14" ht="17" x14ac:dyDescent="0.2">
      <c r="A416" s="169" t="s">
        <v>1744</v>
      </c>
      <c r="B416" s="181" t="s">
        <v>1744</v>
      </c>
      <c r="C416" s="169" t="s">
        <v>1744</v>
      </c>
      <c r="D416" s="169" t="s">
        <v>1744</v>
      </c>
      <c r="N416" s="180"/>
    </row>
    <row r="417" spans="1:14" ht="17" x14ac:dyDescent="0.2">
      <c r="A417" s="169" t="s">
        <v>1744</v>
      </c>
      <c r="B417" s="181" t="s">
        <v>1744</v>
      </c>
      <c r="C417" s="169" t="s">
        <v>1744</v>
      </c>
      <c r="D417" s="169" t="s">
        <v>1744</v>
      </c>
      <c r="N417" s="180"/>
    </row>
    <row r="418" spans="1:14" ht="17" x14ac:dyDescent="0.2">
      <c r="A418" s="169" t="s">
        <v>1744</v>
      </c>
      <c r="B418" s="181" t="s">
        <v>1744</v>
      </c>
      <c r="C418" s="169" t="s">
        <v>1744</v>
      </c>
      <c r="D418" s="169" t="s">
        <v>1744</v>
      </c>
      <c r="N418" s="180"/>
    </row>
    <row r="419" spans="1:14" ht="17" x14ac:dyDescent="0.2">
      <c r="A419" s="169" t="s">
        <v>1744</v>
      </c>
      <c r="B419" s="181" t="s">
        <v>1744</v>
      </c>
      <c r="C419" s="169" t="s">
        <v>1744</v>
      </c>
      <c r="D419" s="169" t="s">
        <v>1744</v>
      </c>
      <c r="N419" s="180"/>
    </row>
    <row r="420" spans="1:14" ht="17" x14ac:dyDescent="0.2">
      <c r="A420" s="169" t="s">
        <v>1744</v>
      </c>
      <c r="B420" s="181" t="s">
        <v>1744</v>
      </c>
      <c r="C420" s="169" t="s">
        <v>1744</v>
      </c>
      <c r="D420" s="169" t="s">
        <v>1744</v>
      </c>
      <c r="N420" s="180"/>
    </row>
    <row r="421" spans="1:14" ht="17" x14ac:dyDescent="0.2">
      <c r="A421" s="169" t="s">
        <v>1744</v>
      </c>
      <c r="B421" s="181" t="s">
        <v>1744</v>
      </c>
      <c r="C421" s="169" t="s">
        <v>1744</v>
      </c>
      <c r="D421" s="169" t="s">
        <v>1744</v>
      </c>
      <c r="N421" s="180"/>
    </row>
    <row r="422" spans="1:14" ht="17" x14ac:dyDescent="0.2">
      <c r="A422" s="169" t="s">
        <v>1744</v>
      </c>
      <c r="B422" s="181" t="s">
        <v>1744</v>
      </c>
      <c r="C422" s="169" t="s">
        <v>1744</v>
      </c>
      <c r="D422" s="169" t="s">
        <v>1744</v>
      </c>
      <c r="N422" s="180"/>
    </row>
    <row r="423" spans="1:14" ht="17" x14ac:dyDescent="0.2">
      <c r="A423" s="169" t="s">
        <v>1744</v>
      </c>
      <c r="B423" s="181" t="s">
        <v>1744</v>
      </c>
      <c r="C423" s="169" t="s">
        <v>1744</v>
      </c>
      <c r="D423" s="169" t="s">
        <v>1744</v>
      </c>
      <c r="N423" s="180"/>
    </row>
    <row r="424" spans="1:14" ht="17" x14ac:dyDescent="0.2">
      <c r="A424" s="169" t="s">
        <v>1744</v>
      </c>
      <c r="B424" s="181" t="s">
        <v>1744</v>
      </c>
      <c r="C424" s="169" t="s">
        <v>1744</v>
      </c>
      <c r="D424" s="169" t="s">
        <v>1744</v>
      </c>
      <c r="N424" s="180"/>
    </row>
    <row r="425" spans="1:14" ht="17" x14ac:dyDescent="0.2">
      <c r="A425" s="169" t="s">
        <v>1744</v>
      </c>
      <c r="B425" s="181" t="s">
        <v>1744</v>
      </c>
      <c r="C425" s="169" t="s">
        <v>1744</v>
      </c>
      <c r="D425" s="169" t="s">
        <v>1744</v>
      </c>
      <c r="N425" s="180"/>
    </row>
    <row r="426" spans="1:14" ht="17" x14ac:dyDescent="0.2">
      <c r="A426" s="169" t="s">
        <v>1744</v>
      </c>
      <c r="B426" s="181" t="s">
        <v>1744</v>
      </c>
      <c r="C426" s="169" t="s">
        <v>1744</v>
      </c>
      <c r="D426" s="169" t="s">
        <v>1744</v>
      </c>
      <c r="N426" s="180"/>
    </row>
    <row r="427" spans="1:14" ht="17" x14ac:dyDescent="0.2">
      <c r="A427" s="169" t="s">
        <v>1744</v>
      </c>
      <c r="B427" s="181" t="s">
        <v>1744</v>
      </c>
      <c r="C427" s="169" t="s">
        <v>1744</v>
      </c>
      <c r="D427" s="169" t="s">
        <v>1744</v>
      </c>
      <c r="N427" s="180"/>
    </row>
    <row r="428" spans="1:14" ht="17" x14ac:dyDescent="0.2">
      <c r="A428" s="169" t="s">
        <v>1744</v>
      </c>
      <c r="B428" s="181" t="s">
        <v>1744</v>
      </c>
      <c r="C428" s="169" t="s">
        <v>1744</v>
      </c>
      <c r="D428" s="169" t="s">
        <v>1744</v>
      </c>
      <c r="N428" s="180"/>
    </row>
    <row r="429" spans="1:14" ht="17" x14ac:dyDescent="0.2">
      <c r="A429" s="169" t="s">
        <v>1744</v>
      </c>
      <c r="B429" s="181" t="s">
        <v>1744</v>
      </c>
      <c r="C429" s="169" t="s">
        <v>1744</v>
      </c>
      <c r="D429" s="169" t="s">
        <v>1744</v>
      </c>
      <c r="N429" s="180"/>
    </row>
    <row r="430" spans="1:14" ht="17" x14ac:dyDescent="0.2">
      <c r="A430" s="169" t="s">
        <v>1744</v>
      </c>
      <c r="B430" s="181" t="s">
        <v>1744</v>
      </c>
      <c r="C430" s="169" t="s">
        <v>1744</v>
      </c>
      <c r="D430" s="169" t="s">
        <v>1744</v>
      </c>
      <c r="N430" s="180"/>
    </row>
    <row r="431" spans="1:14" ht="17" x14ac:dyDescent="0.2">
      <c r="A431" s="169" t="s">
        <v>1744</v>
      </c>
      <c r="B431" s="181" t="s">
        <v>1744</v>
      </c>
      <c r="C431" s="169" t="s">
        <v>1744</v>
      </c>
      <c r="D431" s="169" t="s">
        <v>1744</v>
      </c>
      <c r="N431" s="180"/>
    </row>
    <row r="432" spans="1:14" ht="17" x14ac:dyDescent="0.2">
      <c r="A432" s="169" t="s">
        <v>1744</v>
      </c>
      <c r="B432" s="181" t="s">
        <v>1744</v>
      </c>
      <c r="C432" s="169" t="s">
        <v>1744</v>
      </c>
      <c r="D432" s="169" t="s">
        <v>1744</v>
      </c>
      <c r="N432" s="180"/>
    </row>
    <row r="433" spans="1:14" ht="17" x14ac:dyDescent="0.2">
      <c r="A433" s="169" t="s">
        <v>1744</v>
      </c>
      <c r="B433" s="181" t="s">
        <v>1744</v>
      </c>
      <c r="C433" s="169" t="s">
        <v>1744</v>
      </c>
      <c r="D433" s="169" t="s">
        <v>1744</v>
      </c>
      <c r="N433" s="180"/>
    </row>
    <row r="434" spans="1:14" ht="17" x14ac:dyDescent="0.2">
      <c r="A434" s="169" t="s">
        <v>1744</v>
      </c>
      <c r="B434" s="181" t="s">
        <v>1744</v>
      </c>
      <c r="C434" s="169" t="s">
        <v>1744</v>
      </c>
      <c r="D434" s="169" t="s">
        <v>1744</v>
      </c>
      <c r="N434" s="180"/>
    </row>
    <row r="435" spans="1:14" ht="17" x14ac:dyDescent="0.2">
      <c r="A435" s="169" t="s">
        <v>1744</v>
      </c>
      <c r="B435" s="181" t="s">
        <v>1744</v>
      </c>
      <c r="C435" s="169" t="s">
        <v>1744</v>
      </c>
      <c r="D435" s="169" t="s">
        <v>1744</v>
      </c>
      <c r="N435" s="180"/>
    </row>
    <row r="436" spans="1:14" ht="17" x14ac:dyDescent="0.2">
      <c r="A436" s="169" t="s">
        <v>1744</v>
      </c>
      <c r="B436" s="181" t="s">
        <v>1744</v>
      </c>
      <c r="C436" s="169" t="s">
        <v>1744</v>
      </c>
      <c r="D436" s="169" t="s">
        <v>1744</v>
      </c>
      <c r="N436" s="180"/>
    </row>
    <row r="437" spans="1:14" ht="17" x14ac:dyDescent="0.2">
      <c r="A437" s="169" t="s">
        <v>1744</v>
      </c>
      <c r="B437" s="181" t="s">
        <v>1744</v>
      </c>
      <c r="C437" s="169" t="s">
        <v>1744</v>
      </c>
      <c r="D437" s="169" t="s">
        <v>1744</v>
      </c>
      <c r="N437" s="180"/>
    </row>
    <row r="438" spans="1:14" ht="17" x14ac:dyDescent="0.2">
      <c r="A438" s="169" t="s">
        <v>1744</v>
      </c>
      <c r="B438" s="181" t="s">
        <v>1744</v>
      </c>
      <c r="C438" s="169" t="s">
        <v>1744</v>
      </c>
      <c r="D438" s="169" t="s">
        <v>1744</v>
      </c>
      <c r="N438" s="180"/>
    </row>
    <row r="439" spans="1:14" ht="17" x14ac:dyDescent="0.2">
      <c r="A439" s="169" t="s">
        <v>1744</v>
      </c>
      <c r="B439" s="181" t="s">
        <v>1744</v>
      </c>
      <c r="C439" s="169" t="s">
        <v>1744</v>
      </c>
      <c r="D439" s="169" t="s">
        <v>1744</v>
      </c>
      <c r="N439" s="180"/>
    </row>
    <row r="440" spans="1:14" ht="17" x14ac:dyDescent="0.2">
      <c r="A440" s="169" t="s">
        <v>1744</v>
      </c>
      <c r="B440" s="181" t="s">
        <v>1744</v>
      </c>
      <c r="C440" s="169" t="s">
        <v>1744</v>
      </c>
      <c r="D440" s="169" t="s">
        <v>1744</v>
      </c>
      <c r="N440" s="180"/>
    </row>
    <row r="441" spans="1:14" ht="17" x14ac:dyDescent="0.2">
      <c r="A441" s="169" t="s">
        <v>1744</v>
      </c>
      <c r="B441" s="181" t="s">
        <v>1744</v>
      </c>
      <c r="C441" s="169" t="s">
        <v>1744</v>
      </c>
      <c r="D441" s="169" t="s">
        <v>1744</v>
      </c>
      <c r="N441" s="180"/>
    </row>
    <row r="442" spans="1:14" ht="17" x14ac:dyDescent="0.2">
      <c r="A442" s="169" t="s">
        <v>1744</v>
      </c>
      <c r="B442" s="181" t="s">
        <v>1744</v>
      </c>
      <c r="C442" s="169" t="s">
        <v>1744</v>
      </c>
      <c r="D442" s="169" t="s">
        <v>1744</v>
      </c>
      <c r="N442" s="180"/>
    </row>
    <row r="443" spans="1:14" ht="17" x14ac:dyDescent="0.2">
      <c r="A443" s="169" t="s">
        <v>1744</v>
      </c>
      <c r="B443" s="181" t="s">
        <v>1744</v>
      </c>
      <c r="C443" s="169" t="s">
        <v>1744</v>
      </c>
      <c r="D443" s="169" t="s">
        <v>1744</v>
      </c>
      <c r="N443" s="180"/>
    </row>
    <row r="444" spans="1:14" ht="17" x14ac:dyDescent="0.2">
      <c r="A444" s="169" t="s">
        <v>1744</v>
      </c>
      <c r="B444" s="181" t="s">
        <v>1744</v>
      </c>
      <c r="C444" s="169" t="s">
        <v>1744</v>
      </c>
      <c r="D444" s="169" t="s">
        <v>1744</v>
      </c>
      <c r="N444" s="180"/>
    </row>
    <row r="445" spans="1:14" ht="17" x14ac:dyDescent="0.2">
      <c r="A445" s="169" t="s">
        <v>1744</v>
      </c>
      <c r="B445" s="181" t="s">
        <v>1744</v>
      </c>
      <c r="C445" s="169" t="s">
        <v>1744</v>
      </c>
      <c r="D445" s="169" t="s">
        <v>1744</v>
      </c>
      <c r="N445" s="180"/>
    </row>
    <row r="446" spans="1:14" ht="17" x14ac:dyDescent="0.2">
      <c r="A446" s="169" t="s">
        <v>1744</v>
      </c>
      <c r="B446" s="181" t="s">
        <v>1744</v>
      </c>
      <c r="C446" s="169" t="s">
        <v>1744</v>
      </c>
      <c r="D446" s="169" t="s">
        <v>1744</v>
      </c>
      <c r="N446" s="180"/>
    </row>
    <row r="447" spans="1:14" ht="17" x14ac:dyDescent="0.2">
      <c r="A447" s="169" t="s">
        <v>1744</v>
      </c>
      <c r="B447" s="181" t="s">
        <v>1744</v>
      </c>
      <c r="C447" s="169" t="s">
        <v>1744</v>
      </c>
      <c r="D447" s="169" t="s">
        <v>1744</v>
      </c>
      <c r="N447" s="180"/>
    </row>
    <row r="448" spans="1:14" ht="17" x14ac:dyDescent="0.2">
      <c r="A448" s="169" t="s">
        <v>1744</v>
      </c>
      <c r="B448" s="181" t="s">
        <v>1744</v>
      </c>
      <c r="C448" s="169" t="s">
        <v>1744</v>
      </c>
      <c r="D448" s="169" t="s">
        <v>1744</v>
      </c>
      <c r="N448" s="180"/>
    </row>
    <row r="449" spans="1:14" ht="17" x14ac:dyDescent="0.2">
      <c r="A449" s="169" t="s">
        <v>1744</v>
      </c>
      <c r="B449" s="181" t="s">
        <v>1744</v>
      </c>
      <c r="C449" s="169" t="s">
        <v>1744</v>
      </c>
      <c r="D449" s="169" t="s">
        <v>1744</v>
      </c>
      <c r="N449" s="180"/>
    </row>
    <row r="450" spans="1:14" ht="17" x14ac:dyDescent="0.2">
      <c r="A450" s="169" t="s">
        <v>1744</v>
      </c>
      <c r="B450" s="181" t="s">
        <v>1744</v>
      </c>
      <c r="C450" s="169" t="s">
        <v>1744</v>
      </c>
      <c r="D450" s="169" t="s">
        <v>1744</v>
      </c>
      <c r="N450" s="180"/>
    </row>
    <row r="451" spans="1:14" ht="17" x14ac:dyDescent="0.2">
      <c r="A451" s="169" t="s">
        <v>1744</v>
      </c>
      <c r="B451" s="181" t="s">
        <v>1744</v>
      </c>
      <c r="C451" s="169" t="s">
        <v>1744</v>
      </c>
      <c r="D451" s="169" t="s">
        <v>1744</v>
      </c>
      <c r="N451" s="180"/>
    </row>
    <row r="452" spans="1:14" ht="17" x14ac:dyDescent="0.2">
      <c r="A452" s="169" t="s">
        <v>1744</v>
      </c>
      <c r="B452" s="181" t="s">
        <v>1744</v>
      </c>
      <c r="C452" s="169" t="s">
        <v>1744</v>
      </c>
      <c r="D452" s="169" t="s">
        <v>1744</v>
      </c>
      <c r="N452" s="180"/>
    </row>
    <row r="453" spans="1:14" ht="17" x14ac:dyDescent="0.2">
      <c r="A453" s="169" t="s">
        <v>1744</v>
      </c>
      <c r="B453" s="181" t="s">
        <v>1744</v>
      </c>
      <c r="C453" s="169" t="s">
        <v>1744</v>
      </c>
      <c r="D453" s="169" t="s">
        <v>1744</v>
      </c>
      <c r="N453" s="180"/>
    </row>
    <row r="454" spans="1:14" ht="17" x14ac:dyDescent="0.2">
      <c r="A454" s="169" t="s">
        <v>1744</v>
      </c>
      <c r="B454" s="181" t="s">
        <v>1744</v>
      </c>
      <c r="C454" s="169" t="s">
        <v>1744</v>
      </c>
      <c r="D454" s="169" t="s">
        <v>1744</v>
      </c>
      <c r="N454" s="180"/>
    </row>
    <row r="455" spans="1:14" ht="17" x14ac:dyDescent="0.2">
      <c r="A455" s="169" t="s">
        <v>1744</v>
      </c>
      <c r="B455" s="181" t="s">
        <v>1744</v>
      </c>
      <c r="C455" s="169" t="s">
        <v>1744</v>
      </c>
      <c r="D455" s="169" t="s">
        <v>1744</v>
      </c>
      <c r="N455" s="180"/>
    </row>
    <row r="456" spans="1:14" ht="17" x14ac:dyDescent="0.2">
      <c r="A456" s="169" t="s">
        <v>1744</v>
      </c>
      <c r="B456" s="181" t="s">
        <v>1744</v>
      </c>
      <c r="C456" s="169" t="s">
        <v>1744</v>
      </c>
      <c r="D456" s="169" t="s">
        <v>1744</v>
      </c>
      <c r="N456" s="180"/>
    </row>
    <row r="457" spans="1:14" ht="17" x14ac:dyDescent="0.2">
      <c r="A457" s="169" t="s">
        <v>1744</v>
      </c>
      <c r="B457" s="181" t="s">
        <v>1744</v>
      </c>
      <c r="C457" s="169" t="s">
        <v>1744</v>
      </c>
      <c r="D457" s="169" t="s">
        <v>1744</v>
      </c>
      <c r="N457" s="180"/>
    </row>
    <row r="458" spans="1:14" ht="17" x14ac:dyDescent="0.2">
      <c r="A458" s="169" t="s">
        <v>1744</v>
      </c>
      <c r="B458" s="181" t="s">
        <v>1744</v>
      </c>
      <c r="C458" s="169" t="s">
        <v>1744</v>
      </c>
      <c r="D458" s="169" t="s">
        <v>1744</v>
      </c>
      <c r="N458" s="180"/>
    </row>
    <row r="459" spans="1:14" ht="17" x14ac:dyDescent="0.2">
      <c r="A459" s="169" t="s">
        <v>1744</v>
      </c>
      <c r="B459" s="181" t="s">
        <v>1744</v>
      </c>
      <c r="C459" s="169" t="s">
        <v>1744</v>
      </c>
      <c r="D459" s="169" t="s">
        <v>1744</v>
      </c>
      <c r="N459" s="180"/>
    </row>
    <row r="460" spans="1:14" ht="17" x14ac:dyDescent="0.2">
      <c r="A460" s="169" t="s">
        <v>1744</v>
      </c>
      <c r="B460" s="181" t="s">
        <v>1744</v>
      </c>
      <c r="C460" s="169" t="s">
        <v>1744</v>
      </c>
      <c r="D460" s="169" t="s">
        <v>1744</v>
      </c>
      <c r="N460" s="180"/>
    </row>
    <row r="461" spans="1:14" ht="17" x14ac:dyDescent="0.2">
      <c r="A461" s="169" t="s">
        <v>1744</v>
      </c>
      <c r="B461" s="181" t="s">
        <v>1744</v>
      </c>
      <c r="C461" s="169" t="s">
        <v>1744</v>
      </c>
      <c r="D461" s="169" t="s">
        <v>1744</v>
      </c>
      <c r="N461" s="180"/>
    </row>
    <row r="462" spans="1:14" ht="17" x14ac:dyDescent="0.2">
      <c r="A462" s="169" t="s">
        <v>1744</v>
      </c>
      <c r="B462" s="181" t="s">
        <v>1744</v>
      </c>
      <c r="C462" s="169" t="s">
        <v>1744</v>
      </c>
      <c r="D462" s="169" t="s">
        <v>1744</v>
      </c>
      <c r="N462" s="180"/>
    </row>
    <row r="463" spans="1:14" ht="17" x14ac:dyDescent="0.2">
      <c r="A463" s="169" t="s">
        <v>1744</v>
      </c>
      <c r="B463" s="181" t="s">
        <v>1744</v>
      </c>
      <c r="C463" s="169" t="s">
        <v>1744</v>
      </c>
      <c r="D463" s="169" t="s">
        <v>1744</v>
      </c>
      <c r="N463" s="180"/>
    </row>
    <row r="464" spans="1:14" ht="17" x14ac:dyDescent="0.2">
      <c r="A464" s="169" t="s">
        <v>1744</v>
      </c>
      <c r="B464" s="181" t="s">
        <v>1744</v>
      </c>
      <c r="C464" s="169" t="s">
        <v>1744</v>
      </c>
      <c r="D464" s="169" t="s">
        <v>1744</v>
      </c>
      <c r="N464" s="180"/>
    </row>
    <row r="465" spans="1:14" ht="17" x14ac:dyDescent="0.2">
      <c r="A465" s="169" t="s">
        <v>1744</v>
      </c>
      <c r="B465" s="181" t="s">
        <v>1744</v>
      </c>
      <c r="C465" s="169" t="s">
        <v>1744</v>
      </c>
      <c r="D465" s="169" t="s">
        <v>1744</v>
      </c>
      <c r="N465" s="180"/>
    </row>
    <row r="466" spans="1:14" ht="17" x14ac:dyDescent="0.2">
      <c r="A466" s="169" t="s">
        <v>1744</v>
      </c>
      <c r="B466" s="181" t="s">
        <v>1744</v>
      </c>
      <c r="C466" s="169" t="s">
        <v>1744</v>
      </c>
      <c r="D466" s="169" t="s">
        <v>1744</v>
      </c>
      <c r="N466" s="180"/>
    </row>
    <row r="467" spans="1:14" ht="17" x14ac:dyDescent="0.2">
      <c r="A467" s="169" t="s">
        <v>1744</v>
      </c>
      <c r="B467" s="181" t="s">
        <v>1744</v>
      </c>
      <c r="C467" s="169" t="s">
        <v>1744</v>
      </c>
      <c r="D467" s="169" t="s">
        <v>1744</v>
      </c>
      <c r="N467" s="180"/>
    </row>
    <row r="468" spans="1:14" ht="17" x14ac:dyDescent="0.2">
      <c r="A468" s="169" t="s">
        <v>1744</v>
      </c>
      <c r="B468" s="181" t="s">
        <v>1744</v>
      </c>
      <c r="C468" s="169" t="s">
        <v>1744</v>
      </c>
      <c r="D468" s="169" t="s">
        <v>1744</v>
      </c>
      <c r="N468" s="180"/>
    </row>
    <row r="469" spans="1:14" ht="17" x14ac:dyDescent="0.2">
      <c r="A469" s="169" t="s">
        <v>1744</v>
      </c>
      <c r="B469" s="181" t="s">
        <v>1744</v>
      </c>
      <c r="C469" s="169" t="s">
        <v>1744</v>
      </c>
      <c r="D469" s="169" t="s">
        <v>1744</v>
      </c>
      <c r="N469" s="180"/>
    </row>
    <row r="470" spans="1:14" ht="17" x14ac:dyDescent="0.2">
      <c r="A470" s="169" t="s">
        <v>1744</v>
      </c>
      <c r="B470" s="181" t="s">
        <v>1744</v>
      </c>
      <c r="C470" s="169" t="s">
        <v>1744</v>
      </c>
      <c r="D470" s="169" t="s">
        <v>1744</v>
      </c>
      <c r="N470" s="180"/>
    </row>
    <row r="471" spans="1:14" ht="17" x14ac:dyDescent="0.2">
      <c r="A471" s="169" t="s">
        <v>1744</v>
      </c>
      <c r="B471" s="181" t="s">
        <v>1744</v>
      </c>
      <c r="C471" s="169" t="s">
        <v>1744</v>
      </c>
      <c r="D471" s="169" t="s">
        <v>1744</v>
      </c>
      <c r="N471" s="180"/>
    </row>
    <row r="472" spans="1:14" ht="17" x14ac:dyDescent="0.2">
      <c r="A472" s="169" t="s">
        <v>1744</v>
      </c>
      <c r="B472" s="181" t="s">
        <v>1744</v>
      </c>
      <c r="C472" s="169" t="s">
        <v>1744</v>
      </c>
      <c r="D472" s="169" t="s">
        <v>1744</v>
      </c>
      <c r="N472" s="180"/>
    </row>
    <row r="473" spans="1:14" ht="17" x14ac:dyDescent="0.2">
      <c r="A473" s="169" t="s">
        <v>1744</v>
      </c>
      <c r="B473" s="181" t="s">
        <v>1744</v>
      </c>
      <c r="C473" s="169" t="s">
        <v>1744</v>
      </c>
      <c r="D473" s="169" t="s">
        <v>1744</v>
      </c>
      <c r="N473" s="180"/>
    </row>
    <row r="474" spans="1:14" ht="17" x14ac:dyDescent="0.2">
      <c r="A474" s="169" t="s">
        <v>1744</v>
      </c>
      <c r="B474" s="181" t="s">
        <v>1744</v>
      </c>
      <c r="C474" s="169" t="s">
        <v>1744</v>
      </c>
      <c r="D474" s="169" t="s">
        <v>1744</v>
      </c>
      <c r="N474" s="180"/>
    </row>
    <row r="475" spans="1:14" ht="17" x14ac:dyDescent="0.2">
      <c r="A475" s="169" t="s">
        <v>1744</v>
      </c>
      <c r="B475" s="181" t="s">
        <v>1744</v>
      </c>
      <c r="C475" s="169" t="s">
        <v>1744</v>
      </c>
      <c r="D475" s="169" t="s">
        <v>1744</v>
      </c>
      <c r="N475" s="180"/>
    </row>
    <row r="476" spans="1:14" ht="17" x14ac:dyDescent="0.2">
      <c r="A476" s="169" t="s">
        <v>1744</v>
      </c>
      <c r="B476" s="181" t="s">
        <v>1744</v>
      </c>
      <c r="C476" s="169" t="s">
        <v>1744</v>
      </c>
      <c r="D476" s="169" t="s">
        <v>1744</v>
      </c>
      <c r="N476" s="180"/>
    </row>
    <row r="477" spans="1:14" ht="17" x14ac:dyDescent="0.2">
      <c r="A477" s="169" t="s">
        <v>1744</v>
      </c>
      <c r="B477" s="181" t="s">
        <v>1744</v>
      </c>
      <c r="C477" s="169" t="s">
        <v>1744</v>
      </c>
      <c r="D477" s="169" t="s">
        <v>1744</v>
      </c>
      <c r="N477" s="180"/>
    </row>
    <row r="478" spans="1:14" ht="17" x14ac:dyDescent="0.2">
      <c r="A478" s="169" t="s">
        <v>1744</v>
      </c>
      <c r="B478" s="181" t="s">
        <v>1744</v>
      </c>
      <c r="C478" s="169" t="s">
        <v>1744</v>
      </c>
      <c r="D478" s="169" t="s">
        <v>1744</v>
      </c>
      <c r="N478" s="180"/>
    </row>
    <row r="479" spans="1:14" ht="17" x14ac:dyDescent="0.2">
      <c r="A479" s="169" t="s">
        <v>1744</v>
      </c>
      <c r="B479" s="181" t="s">
        <v>1744</v>
      </c>
      <c r="C479" s="169" t="s">
        <v>1744</v>
      </c>
      <c r="D479" s="169" t="s">
        <v>1744</v>
      </c>
      <c r="N479" s="180"/>
    </row>
    <row r="480" spans="1:14" ht="17" x14ac:dyDescent="0.2">
      <c r="A480" s="169" t="s">
        <v>1744</v>
      </c>
      <c r="B480" s="181" t="s">
        <v>1744</v>
      </c>
      <c r="C480" s="169" t="s">
        <v>1744</v>
      </c>
      <c r="D480" s="169" t="s">
        <v>1744</v>
      </c>
      <c r="N480" s="180"/>
    </row>
    <row r="481" spans="1:14" ht="17" x14ac:dyDescent="0.2">
      <c r="A481" s="169" t="s">
        <v>1744</v>
      </c>
      <c r="B481" s="181" t="s">
        <v>1744</v>
      </c>
      <c r="C481" s="169" t="s">
        <v>1744</v>
      </c>
      <c r="D481" s="169" t="s">
        <v>1744</v>
      </c>
      <c r="N481" s="180"/>
    </row>
    <row r="482" spans="1:14" ht="17" x14ac:dyDescent="0.2">
      <c r="A482" s="169" t="s">
        <v>1744</v>
      </c>
      <c r="B482" s="181" t="s">
        <v>1744</v>
      </c>
      <c r="C482" s="169" t="s">
        <v>1744</v>
      </c>
      <c r="D482" s="169" t="s">
        <v>1744</v>
      </c>
      <c r="N482" s="180"/>
    </row>
    <row r="483" spans="1:14" ht="17" x14ac:dyDescent="0.2">
      <c r="A483" s="169" t="s">
        <v>1744</v>
      </c>
      <c r="B483" s="181" t="s">
        <v>1744</v>
      </c>
      <c r="C483" s="169" t="s">
        <v>1744</v>
      </c>
      <c r="D483" s="169" t="s">
        <v>1744</v>
      </c>
      <c r="N483" s="180"/>
    </row>
    <row r="484" spans="1:14" ht="17" x14ac:dyDescent="0.2">
      <c r="A484" s="169" t="s">
        <v>1744</v>
      </c>
      <c r="B484" s="181" t="s">
        <v>1744</v>
      </c>
      <c r="C484" s="169" t="s">
        <v>1744</v>
      </c>
      <c r="D484" s="169" t="s">
        <v>1744</v>
      </c>
      <c r="N484" s="180"/>
    </row>
    <row r="485" spans="1:14" ht="17" x14ac:dyDescent="0.2">
      <c r="A485" s="169" t="s">
        <v>1744</v>
      </c>
      <c r="B485" s="181" t="s">
        <v>1744</v>
      </c>
      <c r="C485" s="169" t="s">
        <v>1744</v>
      </c>
      <c r="D485" s="169" t="s">
        <v>1744</v>
      </c>
      <c r="N485" s="180"/>
    </row>
    <row r="486" spans="1:14" ht="17" x14ac:dyDescent="0.2">
      <c r="A486" s="169" t="s">
        <v>1744</v>
      </c>
      <c r="B486" s="181" t="s">
        <v>1744</v>
      </c>
      <c r="C486" s="169" t="s">
        <v>1744</v>
      </c>
      <c r="D486" s="169" t="s">
        <v>1744</v>
      </c>
      <c r="N486" s="180"/>
    </row>
    <row r="487" spans="1:14" ht="17" x14ac:dyDescent="0.2">
      <c r="A487" s="169" t="s">
        <v>1744</v>
      </c>
      <c r="B487" s="181" t="s">
        <v>1744</v>
      </c>
      <c r="C487" s="169" t="s">
        <v>1744</v>
      </c>
      <c r="D487" s="169" t="s">
        <v>1744</v>
      </c>
      <c r="N487" s="180"/>
    </row>
    <row r="488" spans="1:14" ht="17" x14ac:dyDescent="0.2">
      <c r="A488" s="169" t="s">
        <v>1744</v>
      </c>
      <c r="B488" s="181" t="s">
        <v>1744</v>
      </c>
      <c r="C488" s="169" t="s">
        <v>1744</v>
      </c>
      <c r="D488" s="169" t="s">
        <v>1744</v>
      </c>
      <c r="N488" s="180"/>
    </row>
    <row r="489" spans="1:14" ht="17" x14ac:dyDescent="0.2">
      <c r="A489" s="169" t="s">
        <v>1744</v>
      </c>
      <c r="B489" s="181" t="s">
        <v>1744</v>
      </c>
      <c r="C489" s="169" t="s">
        <v>1744</v>
      </c>
      <c r="D489" s="169" t="s">
        <v>1744</v>
      </c>
      <c r="N489" s="180"/>
    </row>
    <row r="490" spans="1:14" ht="17" x14ac:dyDescent="0.2">
      <c r="A490" s="169" t="s">
        <v>1744</v>
      </c>
      <c r="B490" s="181" t="s">
        <v>1744</v>
      </c>
      <c r="C490" s="169" t="s">
        <v>1744</v>
      </c>
      <c r="D490" s="169" t="s">
        <v>1744</v>
      </c>
      <c r="N490" s="180"/>
    </row>
    <row r="491" spans="1:14" ht="17" x14ac:dyDescent="0.2">
      <c r="A491" s="169" t="s">
        <v>1744</v>
      </c>
      <c r="B491" s="181" t="s">
        <v>1744</v>
      </c>
      <c r="C491" s="169" t="s">
        <v>1744</v>
      </c>
      <c r="D491" s="169" t="s">
        <v>1744</v>
      </c>
      <c r="N491" s="180"/>
    </row>
    <row r="492" spans="1:14" ht="17" x14ac:dyDescent="0.2">
      <c r="A492" s="169" t="s">
        <v>1744</v>
      </c>
      <c r="B492" s="181" t="s">
        <v>1744</v>
      </c>
      <c r="C492" s="169" t="s">
        <v>1744</v>
      </c>
      <c r="D492" s="169" t="s">
        <v>1744</v>
      </c>
      <c r="N492" s="180"/>
    </row>
    <row r="493" spans="1:14" ht="17" x14ac:dyDescent="0.2">
      <c r="A493" s="169" t="s">
        <v>1744</v>
      </c>
      <c r="B493" s="181" t="s">
        <v>1744</v>
      </c>
      <c r="C493" s="169" t="s">
        <v>1744</v>
      </c>
      <c r="D493" s="169" t="s">
        <v>1744</v>
      </c>
      <c r="N493" s="180"/>
    </row>
    <row r="494" spans="1:14" ht="17" x14ac:dyDescent="0.2">
      <c r="A494" s="169" t="s">
        <v>1744</v>
      </c>
      <c r="B494" s="181" t="s">
        <v>1744</v>
      </c>
      <c r="C494" s="169" t="s">
        <v>1744</v>
      </c>
      <c r="D494" s="169" t="s">
        <v>1744</v>
      </c>
      <c r="N494" s="180"/>
    </row>
    <row r="495" spans="1:14" ht="17" x14ac:dyDescent="0.2">
      <c r="A495" s="169" t="s">
        <v>1744</v>
      </c>
      <c r="B495" s="181" t="s">
        <v>1744</v>
      </c>
      <c r="C495" s="169" t="s">
        <v>1744</v>
      </c>
      <c r="D495" s="169" t="s">
        <v>1744</v>
      </c>
      <c r="N495" s="180"/>
    </row>
    <row r="496" spans="1:14" ht="17" x14ac:dyDescent="0.2">
      <c r="A496" s="169" t="s">
        <v>1744</v>
      </c>
      <c r="B496" s="181" t="s">
        <v>1744</v>
      </c>
      <c r="C496" s="169" t="s">
        <v>1744</v>
      </c>
      <c r="D496" s="169" t="s">
        <v>1744</v>
      </c>
    </row>
    <row r="497" spans="1:4" ht="17" x14ac:dyDescent="0.2">
      <c r="A497" s="169" t="s">
        <v>1744</v>
      </c>
      <c r="B497" s="181" t="s">
        <v>1744</v>
      </c>
      <c r="C497" s="169" t="s">
        <v>1744</v>
      </c>
      <c r="D497" s="169" t="s">
        <v>1744</v>
      </c>
    </row>
    <row r="498" spans="1:4" ht="17" x14ac:dyDescent="0.2">
      <c r="A498" s="169" t="s">
        <v>1744</v>
      </c>
      <c r="B498" s="181" t="s">
        <v>1744</v>
      </c>
      <c r="C498" s="169" t="s">
        <v>1744</v>
      </c>
      <c r="D498" s="169" t="s">
        <v>1744</v>
      </c>
    </row>
    <row r="499" spans="1:4" ht="17" x14ac:dyDescent="0.2">
      <c r="A499" s="169" t="s">
        <v>1744</v>
      </c>
      <c r="B499" s="181" t="s">
        <v>1744</v>
      </c>
      <c r="C499" s="169" t="s">
        <v>1744</v>
      </c>
      <c r="D499" s="169" t="s">
        <v>1744</v>
      </c>
    </row>
    <row r="500" spans="1:4" ht="17" x14ac:dyDescent="0.2">
      <c r="A500" s="169" t="s">
        <v>1744</v>
      </c>
      <c r="B500" s="181" t="s">
        <v>1744</v>
      </c>
      <c r="C500" s="169" t="s">
        <v>1744</v>
      </c>
      <c r="D500" s="169" t="s">
        <v>1744</v>
      </c>
    </row>
    <row r="501" spans="1:4" ht="17" x14ac:dyDescent="0.2">
      <c r="A501" s="169" t="s">
        <v>1744</v>
      </c>
      <c r="B501" s="181" t="s">
        <v>1744</v>
      </c>
      <c r="C501" s="169" t="s">
        <v>1744</v>
      </c>
      <c r="D501" s="169" t="s">
        <v>1744</v>
      </c>
    </row>
    <row r="502" spans="1:4" ht="17" x14ac:dyDescent="0.2">
      <c r="A502" s="169" t="s">
        <v>1744</v>
      </c>
      <c r="B502" s="181" t="s">
        <v>1744</v>
      </c>
      <c r="C502" s="169" t="s">
        <v>1744</v>
      </c>
      <c r="D502" s="169" t="s">
        <v>1744</v>
      </c>
    </row>
    <row r="503" spans="1:4" ht="17" x14ac:dyDescent="0.2">
      <c r="A503" s="169" t="s">
        <v>1744</v>
      </c>
      <c r="B503" s="181" t="s">
        <v>1744</v>
      </c>
      <c r="C503" s="169" t="s">
        <v>1744</v>
      </c>
      <c r="D503" s="169" t="s">
        <v>1744</v>
      </c>
    </row>
    <row r="504" spans="1:4" ht="17" x14ac:dyDescent="0.2">
      <c r="A504" s="169" t="s">
        <v>1744</v>
      </c>
      <c r="B504" s="181" t="s">
        <v>1744</v>
      </c>
      <c r="C504" s="169" t="s">
        <v>1744</v>
      </c>
      <c r="D504" s="169" t="s">
        <v>1744</v>
      </c>
    </row>
    <row r="505" spans="1:4" ht="17" x14ac:dyDescent="0.2">
      <c r="A505" s="169" t="s">
        <v>1744</v>
      </c>
      <c r="B505" s="181" t="s">
        <v>1744</v>
      </c>
      <c r="C505" s="169" t="s">
        <v>1744</v>
      </c>
      <c r="D505" s="169" t="s">
        <v>1744</v>
      </c>
    </row>
    <row r="506" spans="1:4" ht="17" x14ac:dyDescent="0.2">
      <c r="A506" s="169" t="s">
        <v>1744</v>
      </c>
      <c r="B506" s="181" t="s">
        <v>1744</v>
      </c>
      <c r="C506" s="169" t="s">
        <v>1744</v>
      </c>
      <c r="D506" s="169" t="s">
        <v>1744</v>
      </c>
    </row>
    <row r="507" spans="1:4" ht="17" x14ac:dyDescent="0.2">
      <c r="A507" s="169" t="s">
        <v>1744</v>
      </c>
      <c r="B507" s="181" t="s">
        <v>1744</v>
      </c>
      <c r="C507" s="169" t="s">
        <v>1744</v>
      </c>
      <c r="D507" s="169" t="s">
        <v>1744</v>
      </c>
    </row>
    <row r="508" spans="1:4" ht="17" x14ac:dyDescent="0.2">
      <c r="A508" s="169" t="s">
        <v>1744</v>
      </c>
      <c r="B508" s="181" t="s">
        <v>1744</v>
      </c>
      <c r="C508" s="169" t="s">
        <v>1744</v>
      </c>
      <c r="D508" s="169" t="s">
        <v>1744</v>
      </c>
    </row>
    <row r="509" spans="1:4" ht="17" x14ac:dyDescent="0.2">
      <c r="A509" s="169" t="s">
        <v>1744</v>
      </c>
      <c r="B509" s="181" t="s">
        <v>1744</v>
      </c>
      <c r="C509" s="169" t="s">
        <v>1744</v>
      </c>
      <c r="D509" s="169" t="s">
        <v>1744</v>
      </c>
    </row>
    <row r="510" spans="1:4" ht="17" x14ac:dyDescent="0.2">
      <c r="A510" s="169" t="s">
        <v>1744</v>
      </c>
      <c r="B510" s="181" t="s">
        <v>1744</v>
      </c>
      <c r="C510" s="169" t="s">
        <v>1744</v>
      </c>
      <c r="D510" s="169" t="s">
        <v>1744</v>
      </c>
    </row>
    <row r="511" spans="1:4" ht="17" x14ac:dyDescent="0.2">
      <c r="A511" s="169" t="s">
        <v>1744</v>
      </c>
      <c r="B511" s="181" t="s">
        <v>1744</v>
      </c>
      <c r="C511" s="169" t="s">
        <v>1744</v>
      </c>
      <c r="D511" s="169" t="s">
        <v>1744</v>
      </c>
    </row>
    <row r="512" spans="1:4" ht="17" x14ac:dyDescent="0.2">
      <c r="A512" s="169" t="s">
        <v>1744</v>
      </c>
      <c r="B512" s="181" t="s">
        <v>1744</v>
      </c>
      <c r="C512" s="169" t="s">
        <v>1744</v>
      </c>
      <c r="D512" s="169" t="s">
        <v>1744</v>
      </c>
    </row>
    <row r="513" spans="1:4" ht="17" x14ac:dyDescent="0.2">
      <c r="A513" s="169" t="s">
        <v>1744</v>
      </c>
      <c r="B513" s="181" t="s">
        <v>1744</v>
      </c>
      <c r="C513" s="169" t="s">
        <v>1744</v>
      </c>
      <c r="D513" s="169" t="s">
        <v>1744</v>
      </c>
    </row>
    <row r="514" spans="1:4" ht="17" x14ac:dyDescent="0.2">
      <c r="A514" s="169" t="s">
        <v>1744</v>
      </c>
      <c r="B514" s="181" t="s">
        <v>1744</v>
      </c>
      <c r="C514" s="169" t="s">
        <v>1744</v>
      </c>
      <c r="D514" s="169" t="s">
        <v>1744</v>
      </c>
    </row>
    <row r="515" spans="1:4" ht="17" x14ac:dyDescent="0.2">
      <c r="A515" s="169" t="s">
        <v>1744</v>
      </c>
      <c r="B515" s="181" t="s">
        <v>1744</v>
      </c>
      <c r="C515" s="169" t="s">
        <v>1744</v>
      </c>
      <c r="D515" s="169" t="s">
        <v>1744</v>
      </c>
    </row>
    <row r="516" spans="1:4" ht="17" x14ac:dyDescent="0.2">
      <c r="A516" s="169" t="s">
        <v>1744</v>
      </c>
      <c r="B516" s="181" t="s">
        <v>1744</v>
      </c>
      <c r="C516" s="169" t="s">
        <v>1744</v>
      </c>
      <c r="D516" s="169" t="s">
        <v>1744</v>
      </c>
    </row>
    <row r="517" spans="1:4" ht="17" x14ac:dyDescent="0.2">
      <c r="A517" s="169" t="s">
        <v>1744</v>
      </c>
      <c r="B517" s="181" t="s">
        <v>1744</v>
      </c>
      <c r="C517" s="169" t="s">
        <v>1744</v>
      </c>
      <c r="D517" s="169" t="s">
        <v>1744</v>
      </c>
    </row>
    <row r="518" spans="1:4" ht="17" x14ac:dyDescent="0.2">
      <c r="A518" s="169" t="s">
        <v>1744</v>
      </c>
      <c r="B518" s="181" t="s">
        <v>1744</v>
      </c>
      <c r="C518" s="169" t="s">
        <v>1744</v>
      </c>
      <c r="D518" s="169" t="s">
        <v>1744</v>
      </c>
    </row>
    <row r="519" spans="1:4" ht="17" x14ac:dyDescent="0.2">
      <c r="A519" s="169" t="s">
        <v>1744</v>
      </c>
      <c r="B519" s="181" t="s">
        <v>1744</v>
      </c>
      <c r="C519" s="169" t="s">
        <v>1744</v>
      </c>
      <c r="D519" s="169" t="s">
        <v>1744</v>
      </c>
    </row>
    <row r="520" spans="1:4" ht="17" x14ac:dyDescent="0.2">
      <c r="A520" s="169" t="s">
        <v>1744</v>
      </c>
      <c r="B520" s="181" t="s">
        <v>1744</v>
      </c>
      <c r="C520" s="169" t="s">
        <v>1744</v>
      </c>
      <c r="D520" s="169" t="s">
        <v>1744</v>
      </c>
    </row>
    <row r="521" spans="1:4" ht="17" x14ac:dyDescent="0.2">
      <c r="A521" s="169" t="s">
        <v>1744</v>
      </c>
      <c r="B521" s="181" t="s">
        <v>1744</v>
      </c>
      <c r="C521" s="169" t="s">
        <v>1744</v>
      </c>
      <c r="D521" s="169" t="s">
        <v>1744</v>
      </c>
    </row>
    <row r="522" spans="1:4" ht="17" x14ac:dyDescent="0.2">
      <c r="A522" s="169" t="s">
        <v>1744</v>
      </c>
      <c r="B522" s="181" t="s">
        <v>1744</v>
      </c>
      <c r="C522" s="169" t="s">
        <v>1744</v>
      </c>
      <c r="D522" s="169" t="s">
        <v>1744</v>
      </c>
    </row>
    <row r="523" spans="1:4" ht="17" x14ac:dyDescent="0.2">
      <c r="A523" s="169" t="s">
        <v>1744</v>
      </c>
      <c r="B523" s="181" t="s">
        <v>1744</v>
      </c>
      <c r="C523" s="169" t="s">
        <v>1744</v>
      </c>
      <c r="D523" s="169" t="s">
        <v>1744</v>
      </c>
    </row>
    <row r="524" spans="1:4" ht="17" x14ac:dyDescent="0.2">
      <c r="A524" s="169" t="s">
        <v>1744</v>
      </c>
      <c r="B524" s="181" t="s">
        <v>1744</v>
      </c>
      <c r="C524" s="169" t="s">
        <v>1744</v>
      </c>
      <c r="D524" s="169" t="s">
        <v>1744</v>
      </c>
    </row>
    <row r="525" spans="1:4" ht="17" x14ac:dyDescent="0.2">
      <c r="A525" s="169" t="s">
        <v>1744</v>
      </c>
      <c r="B525" s="181" t="s">
        <v>1744</v>
      </c>
      <c r="C525" s="169" t="s">
        <v>1744</v>
      </c>
      <c r="D525" s="169" t="s">
        <v>1744</v>
      </c>
    </row>
    <row r="526" spans="1:4" ht="17" x14ac:dyDescent="0.2">
      <c r="A526" s="169" t="s">
        <v>1744</v>
      </c>
      <c r="B526" s="181" t="s">
        <v>1744</v>
      </c>
      <c r="C526" s="169" t="s">
        <v>1744</v>
      </c>
      <c r="D526" s="169" t="s">
        <v>1744</v>
      </c>
    </row>
    <row r="527" spans="1:4" ht="17" x14ac:dyDescent="0.2">
      <c r="A527" s="169" t="s">
        <v>1744</v>
      </c>
      <c r="B527" s="181" t="s">
        <v>1744</v>
      </c>
      <c r="C527" s="169" t="s">
        <v>1744</v>
      </c>
      <c r="D527" s="169" t="s">
        <v>1744</v>
      </c>
    </row>
    <row r="528" spans="1:4" ht="17" x14ac:dyDescent="0.2">
      <c r="A528" s="169" t="s">
        <v>1744</v>
      </c>
      <c r="B528" s="181" t="s">
        <v>1744</v>
      </c>
      <c r="C528" s="169" t="s">
        <v>1744</v>
      </c>
      <c r="D528" s="169" t="s">
        <v>1744</v>
      </c>
    </row>
    <row r="529" spans="1:4" ht="17" x14ac:dyDescent="0.2">
      <c r="A529" s="169" t="s">
        <v>1744</v>
      </c>
      <c r="B529" s="181" t="s">
        <v>1744</v>
      </c>
      <c r="C529" s="169" t="s">
        <v>1744</v>
      </c>
      <c r="D529" s="169" t="s">
        <v>1744</v>
      </c>
    </row>
    <row r="530" spans="1:4" ht="17" x14ac:dyDescent="0.2">
      <c r="A530" s="169" t="s">
        <v>1744</v>
      </c>
      <c r="B530" s="181" t="s">
        <v>1744</v>
      </c>
      <c r="C530" s="169" t="s">
        <v>1744</v>
      </c>
      <c r="D530" s="169" t="s">
        <v>1744</v>
      </c>
    </row>
    <row r="531" spans="1:4" ht="17" x14ac:dyDescent="0.2">
      <c r="A531" s="169" t="s">
        <v>1744</v>
      </c>
      <c r="B531" s="181" t="s">
        <v>1744</v>
      </c>
      <c r="C531" s="169" t="s">
        <v>1744</v>
      </c>
      <c r="D531" s="169" t="s">
        <v>1744</v>
      </c>
    </row>
    <row r="532" spans="1:4" ht="17" x14ac:dyDescent="0.2">
      <c r="A532" s="169" t="s">
        <v>1744</v>
      </c>
      <c r="B532" s="181" t="s">
        <v>1744</v>
      </c>
      <c r="C532" s="169" t="s">
        <v>1744</v>
      </c>
      <c r="D532" s="169" t="s">
        <v>1744</v>
      </c>
    </row>
    <row r="533" spans="1:4" ht="17" x14ac:dyDescent="0.2">
      <c r="A533" s="169" t="s">
        <v>1744</v>
      </c>
      <c r="B533" s="181" t="s">
        <v>1744</v>
      </c>
      <c r="C533" s="169" t="s">
        <v>1744</v>
      </c>
      <c r="D533" s="169" t="s">
        <v>1744</v>
      </c>
    </row>
    <row r="534" spans="1:4" ht="17" x14ac:dyDescent="0.2">
      <c r="A534" s="169" t="s">
        <v>1744</v>
      </c>
      <c r="B534" s="181" t="s">
        <v>1744</v>
      </c>
      <c r="C534" s="169" t="s">
        <v>1744</v>
      </c>
      <c r="D534" s="169" t="s">
        <v>1744</v>
      </c>
    </row>
    <row r="535" spans="1:4" ht="17" x14ac:dyDescent="0.2">
      <c r="A535" s="169" t="s">
        <v>1744</v>
      </c>
      <c r="B535" s="181" t="s">
        <v>1744</v>
      </c>
      <c r="C535" s="169" t="s">
        <v>1744</v>
      </c>
      <c r="D535" s="169" t="s">
        <v>1744</v>
      </c>
    </row>
    <row r="536" spans="1:4" ht="17" x14ac:dyDescent="0.2">
      <c r="A536" s="169" t="s">
        <v>1744</v>
      </c>
      <c r="B536" s="181" t="s">
        <v>1744</v>
      </c>
      <c r="C536" s="169" t="s">
        <v>1744</v>
      </c>
      <c r="D536" s="169" t="s">
        <v>1744</v>
      </c>
    </row>
    <row r="537" spans="1:4" ht="17" x14ac:dyDescent="0.2">
      <c r="A537" s="169" t="s">
        <v>1744</v>
      </c>
      <c r="B537" s="181" t="s">
        <v>1744</v>
      </c>
      <c r="C537" s="169" t="s">
        <v>1744</v>
      </c>
      <c r="D537" s="169" t="s">
        <v>1744</v>
      </c>
    </row>
    <row r="538" spans="1:4" ht="17" x14ac:dyDescent="0.2">
      <c r="A538" s="169" t="s">
        <v>1744</v>
      </c>
      <c r="B538" s="181" t="s">
        <v>1744</v>
      </c>
      <c r="C538" s="169" t="s">
        <v>1744</v>
      </c>
      <c r="D538" s="169" t="s">
        <v>1744</v>
      </c>
    </row>
    <row r="539" spans="1:4" ht="17" x14ac:dyDescent="0.2">
      <c r="A539" s="169" t="s">
        <v>1744</v>
      </c>
      <c r="B539" s="181" t="s">
        <v>1744</v>
      </c>
      <c r="C539" s="169" t="s">
        <v>1744</v>
      </c>
      <c r="D539" s="169" t="s">
        <v>1744</v>
      </c>
    </row>
    <row r="540" spans="1:4" ht="17" x14ac:dyDescent="0.2">
      <c r="A540" s="169" t="s">
        <v>1744</v>
      </c>
      <c r="B540" s="181" t="s">
        <v>1744</v>
      </c>
      <c r="C540" s="169" t="s">
        <v>1744</v>
      </c>
      <c r="D540" s="169" t="s">
        <v>1744</v>
      </c>
    </row>
    <row r="541" spans="1:4" ht="17" x14ac:dyDescent="0.2">
      <c r="A541" s="169" t="s">
        <v>1744</v>
      </c>
      <c r="B541" s="181" t="s">
        <v>1744</v>
      </c>
      <c r="C541" s="169" t="s">
        <v>1744</v>
      </c>
      <c r="D541" s="169" t="s">
        <v>1744</v>
      </c>
    </row>
    <row r="542" spans="1:4" ht="17" x14ac:dyDescent="0.2">
      <c r="A542" s="169" t="s">
        <v>1744</v>
      </c>
      <c r="B542" s="181" t="s">
        <v>1744</v>
      </c>
      <c r="C542" s="169" t="s">
        <v>1744</v>
      </c>
      <c r="D542" s="169" t="s">
        <v>1744</v>
      </c>
    </row>
    <row r="543" spans="1:4" ht="17" x14ac:dyDescent="0.2">
      <c r="A543" s="169" t="s">
        <v>1744</v>
      </c>
      <c r="B543" s="181" t="s">
        <v>1744</v>
      </c>
      <c r="C543" s="169" t="s">
        <v>1744</v>
      </c>
      <c r="D543" s="169" t="s">
        <v>1744</v>
      </c>
    </row>
    <row r="544" spans="1:4" ht="17" x14ac:dyDescent="0.2">
      <c r="A544" s="169" t="s">
        <v>1744</v>
      </c>
      <c r="B544" s="181" t="s">
        <v>1744</v>
      </c>
      <c r="C544" s="169" t="s">
        <v>1744</v>
      </c>
      <c r="D544" s="169" t="s">
        <v>1744</v>
      </c>
    </row>
    <row r="545" spans="1:4" ht="17" x14ac:dyDescent="0.2">
      <c r="A545" s="169" t="s">
        <v>1744</v>
      </c>
      <c r="B545" s="181" t="s">
        <v>1744</v>
      </c>
      <c r="C545" s="169" t="s">
        <v>1744</v>
      </c>
      <c r="D545" s="169" t="s">
        <v>1744</v>
      </c>
    </row>
    <row r="546" spans="1:4" ht="17" x14ac:dyDescent="0.2">
      <c r="A546" s="169" t="s">
        <v>1744</v>
      </c>
      <c r="B546" s="181" t="s">
        <v>1744</v>
      </c>
      <c r="C546" s="169" t="s">
        <v>1744</v>
      </c>
      <c r="D546" s="169" t="s">
        <v>1744</v>
      </c>
    </row>
    <row r="547" spans="1:4" ht="17" x14ac:dyDescent="0.2">
      <c r="A547" s="169" t="s">
        <v>1744</v>
      </c>
      <c r="B547" s="181" t="s">
        <v>1744</v>
      </c>
      <c r="C547" s="169" t="s">
        <v>1744</v>
      </c>
      <c r="D547" s="169" t="s">
        <v>1744</v>
      </c>
    </row>
    <row r="548" spans="1:4" ht="17" x14ac:dyDescent="0.2">
      <c r="A548" s="169" t="s">
        <v>1744</v>
      </c>
      <c r="B548" s="181" t="s">
        <v>1744</v>
      </c>
      <c r="C548" s="169" t="s">
        <v>1744</v>
      </c>
      <c r="D548" s="169" t="s">
        <v>1744</v>
      </c>
    </row>
    <row r="549" spans="1:4" ht="17" x14ac:dyDescent="0.2">
      <c r="A549" s="169" t="s">
        <v>1744</v>
      </c>
      <c r="B549" s="181" t="s">
        <v>1744</v>
      </c>
      <c r="C549" s="169" t="s">
        <v>1744</v>
      </c>
      <c r="D549" s="169" t="s">
        <v>1744</v>
      </c>
    </row>
    <row r="550" spans="1:4" ht="17" x14ac:dyDescent="0.2">
      <c r="A550" s="169" t="s">
        <v>1744</v>
      </c>
      <c r="B550" s="181" t="s">
        <v>1744</v>
      </c>
      <c r="C550" s="169" t="s">
        <v>1744</v>
      </c>
      <c r="D550" s="169" t="s">
        <v>1744</v>
      </c>
    </row>
    <row r="551" spans="1:4" ht="17" x14ac:dyDescent="0.2">
      <c r="A551" s="169" t="s">
        <v>1744</v>
      </c>
      <c r="B551" s="181" t="s">
        <v>1744</v>
      </c>
      <c r="C551" s="169" t="s">
        <v>1744</v>
      </c>
      <c r="D551" s="169" t="s">
        <v>1744</v>
      </c>
    </row>
    <row r="552" spans="1:4" ht="17" x14ac:dyDescent="0.2">
      <c r="A552" s="169" t="s">
        <v>1744</v>
      </c>
      <c r="B552" s="181" t="s">
        <v>1744</v>
      </c>
      <c r="C552" s="169" t="s">
        <v>1744</v>
      </c>
      <c r="D552" s="169" t="s">
        <v>1744</v>
      </c>
    </row>
    <row r="553" spans="1:4" ht="17" x14ac:dyDescent="0.2">
      <c r="A553" s="169" t="s">
        <v>1744</v>
      </c>
      <c r="B553" s="181" t="s">
        <v>1744</v>
      </c>
      <c r="C553" s="169" t="s">
        <v>1744</v>
      </c>
      <c r="D553" s="169" t="s">
        <v>1744</v>
      </c>
    </row>
    <row r="554" spans="1:4" ht="17" x14ac:dyDescent="0.2">
      <c r="A554" s="169" t="s">
        <v>1744</v>
      </c>
      <c r="B554" s="181" t="s">
        <v>1744</v>
      </c>
      <c r="C554" s="169" t="s">
        <v>1744</v>
      </c>
      <c r="D554" s="169" t="s">
        <v>1744</v>
      </c>
    </row>
    <row r="555" spans="1:4" ht="17" x14ac:dyDescent="0.2">
      <c r="A555" s="169" t="s">
        <v>1744</v>
      </c>
      <c r="B555" s="181" t="s">
        <v>1744</v>
      </c>
      <c r="C555" s="169" t="s">
        <v>1744</v>
      </c>
      <c r="D555" s="169" t="s">
        <v>1744</v>
      </c>
    </row>
    <row r="556" spans="1:4" ht="17" x14ac:dyDescent="0.2">
      <c r="A556" s="169" t="s">
        <v>1744</v>
      </c>
      <c r="B556" s="181" t="s">
        <v>1744</v>
      </c>
      <c r="C556" s="169" t="s">
        <v>1744</v>
      </c>
      <c r="D556" s="169" t="s">
        <v>1744</v>
      </c>
    </row>
    <row r="557" spans="1:4" ht="17" x14ac:dyDescent="0.2">
      <c r="A557" s="169" t="s">
        <v>1744</v>
      </c>
      <c r="B557" s="181" t="s">
        <v>1744</v>
      </c>
      <c r="C557" s="169" t="s">
        <v>1744</v>
      </c>
      <c r="D557" s="169" t="s">
        <v>1744</v>
      </c>
    </row>
    <row r="558" spans="1:4" ht="17" x14ac:dyDescent="0.2">
      <c r="A558" s="169" t="s">
        <v>1744</v>
      </c>
      <c r="B558" s="181" t="s">
        <v>1744</v>
      </c>
      <c r="C558" s="169" t="s">
        <v>1744</v>
      </c>
      <c r="D558" s="169" t="s">
        <v>1744</v>
      </c>
    </row>
    <row r="559" spans="1:4" ht="17" x14ac:dyDescent="0.2">
      <c r="A559" s="169" t="s">
        <v>1744</v>
      </c>
      <c r="B559" s="181" t="s">
        <v>1744</v>
      </c>
      <c r="C559" s="169" t="s">
        <v>1744</v>
      </c>
      <c r="D559" s="169" t="s">
        <v>1744</v>
      </c>
    </row>
    <row r="560" spans="1:4" ht="17" x14ac:dyDescent="0.2">
      <c r="A560" s="169" t="s">
        <v>1744</v>
      </c>
      <c r="B560" s="181" t="s">
        <v>1744</v>
      </c>
      <c r="C560" s="169" t="s">
        <v>1744</v>
      </c>
      <c r="D560" s="169" t="s">
        <v>1744</v>
      </c>
    </row>
    <row r="561" spans="1:4" ht="17" x14ac:dyDescent="0.2">
      <c r="A561" s="169" t="s">
        <v>1744</v>
      </c>
      <c r="B561" s="181" t="s">
        <v>1744</v>
      </c>
      <c r="C561" s="169" t="s">
        <v>1744</v>
      </c>
      <c r="D561" s="169" t="s">
        <v>1744</v>
      </c>
    </row>
    <row r="562" spans="1:4" ht="17" x14ac:dyDescent="0.2">
      <c r="A562" s="169" t="s">
        <v>1744</v>
      </c>
      <c r="B562" s="181" t="s">
        <v>1744</v>
      </c>
      <c r="C562" s="169" t="s">
        <v>1744</v>
      </c>
      <c r="D562" s="169" t="s">
        <v>1744</v>
      </c>
    </row>
    <row r="563" spans="1:4" ht="17" x14ac:dyDescent="0.2">
      <c r="A563" s="169" t="s">
        <v>1744</v>
      </c>
      <c r="B563" s="181" t="s">
        <v>1744</v>
      </c>
      <c r="C563" s="169" t="s">
        <v>1744</v>
      </c>
      <c r="D563" s="169" t="s">
        <v>1744</v>
      </c>
    </row>
    <row r="564" spans="1:4" ht="17" x14ac:dyDescent="0.2">
      <c r="A564" s="169" t="s">
        <v>1744</v>
      </c>
      <c r="B564" s="181" t="s">
        <v>1744</v>
      </c>
      <c r="C564" s="169" t="s">
        <v>1744</v>
      </c>
      <c r="D564" s="169" t="s">
        <v>1744</v>
      </c>
    </row>
    <row r="565" spans="1:4" ht="17" x14ac:dyDescent="0.2">
      <c r="A565" s="169" t="s">
        <v>1744</v>
      </c>
      <c r="B565" s="181" t="s">
        <v>1744</v>
      </c>
      <c r="C565" s="169" t="s">
        <v>1744</v>
      </c>
      <c r="D565" s="169" t="s">
        <v>1744</v>
      </c>
    </row>
    <row r="566" spans="1:4" ht="17" x14ac:dyDescent="0.2">
      <c r="A566" s="169" t="s">
        <v>1744</v>
      </c>
      <c r="B566" s="181" t="s">
        <v>1744</v>
      </c>
      <c r="C566" s="169" t="s">
        <v>1744</v>
      </c>
      <c r="D566" s="169" t="s">
        <v>1744</v>
      </c>
    </row>
    <row r="567" spans="1:4" ht="17" x14ac:dyDescent="0.2">
      <c r="A567" s="169" t="s">
        <v>1744</v>
      </c>
      <c r="B567" s="181" t="s">
        <v>1744</v>
      </c>
      <c r="C567" s="169" t="s">
        <v>1744</v>
      </c>
      <c r="D567" s="169" t="s">
        <v>1744</v>
      </c>
    </row>
    <row r="568" spans="1:4" ht="17" x14ac:dyDescent="0.2">
      <c r="A568" s="169" t="s">
        <v>1744</v>
      </c>
      <c r="B568" s="181" t="s">
        <v>1744</v>
      </c>
      <c r="C568" s="169" t="s">
        <v>1744</v>
      </c>
      <c r="D568" s="169" t="s">
        <v>1744</v>
      </c>
    </row>
    <row r="569" spans="1:4" ht="17" x14ac:dyDescent="0.2">
      <c r="A569" s="169" t="s">
        <v>1744</v>
      </c>
      <c r="B569" s="181" t="s">
        <v>1744</v>
      </c>
      <c r="C569" s="169" t="s">
        <v>1744</v>
      </c>
      <c r="D569" s="169" t="s">
        <v>1744</v>
      </c>
    </row>
    <row r="570" spans="1:4" ht="17" x14ac:dyDescent="0.2">
      <c r="A570" s="169" t="s">
        <v>1744</v>
      </c>
      <c r="B570" s="181" t="s">
        <v>1744</v>
      </c>
      <c r="C570" s="169" t="s">
        <v>1744</v>
      </c>
      <c r="D570" s="169" t="s">
        <v>1744</v>
      </c>
    </row>
    <row r="571" spans="1:4" ht="17" x14ac:dyDescent="0.2">
      <c r="A571" s="169" t="s">
        <v>1744</v>
      </c>
      <c r="B571" s="181" t="s">
        <v>1744</v>
      </c>
      <c r="C571" s="169" t="s">
        <v>1744</v>
      </c>
      <c r="D571" s="169" t="s">
        <v>1744</v>
      </c>
    </row>
    <row r="572" spans="1:4" ht="17" x14ac:dyDescent="0.2">
      <c r="A572" s="169" t="s">
        <v>1744</v>
      </c>
      <c r="B572" s="181" t="s">
        <v>1744</v>
      </c>
      <c r="C572" s="169" t="s">
        <v>1744</v>
      </c>
      <c r="D572" s="169" t="s">
        <v>1744</v>
      </c>
    </row>
    <row r="573" spans="1:4" ht="17" x14ac:dyDescent="0.2">
      <c r="A573" s="169" t="s">
        <v>1744</v>
      </c>
      <c r="B573" s="181" t="s">
        <v>1744</v>
      </c>
      <c r="C573" s="169" t="s">
        <v>1744</v>
      </c>
      <c r="D573" s="169" t="s">
        <v>1744</v>
      </c>
    </row>
    <row r="574" spans="1:4" ht="17" x14ac:dyDescent="0.2">
      <c r="A574" s="169" t="s">
        <v>1744</v>
      </c>
      <c r="B574" s="181" t="s">
        <v>1744</v>
      </c>
      <c r="C574" s="169" t="s">
        <v>1744</v>
      </c>
      <c r="D574" s="169" t="s">
        <v>1744</v>
      </c>
    </row>
    <row r="575" spans="1:4" ht="17" x14ac:dyDescent="0.2">
      <c r="A575" s="169" t="s">
        <v>1744</v>
      </c>
      <c r="B575" s="181" t="s">
        <v>1744</v>
      </c>
      <c r="C575" s="169" t="s">
        <v>1744</v>
      </c>
      <c r="D575" s="169" t="s">
        <v>1744</v>
      </c>
    </row>
    <row r="576" spans="1:4" ht="17" x14ac:dyDescent="0.2">
      <c r="A576" s="169" t="s">
        <v>1744</v>
      </c>
      <c r="B576" s="181" t="s">
        <v>1744</v>
      </c>
      <c r="C576" s="169" t="s">
        <v>1744</v>
      </c>
      <c r="D576" s="169" t="s">
        <v>1744</v>
      </c>
    </row>
    <row r="577" spans="1:4" ht="17" x14ac:dyDescent="0.2">
      <c r="A577" s="169" t="s">
        <v>1744</v>
      </c>
      <c r="B577" s="181" t="s">
        <v>1744</v>
      </c>
      <c r="C577" s="169" t="s">
        <v>1744</v>
      </c>
      <c r="D577" s="169" t="s">
        <v>1744</v>
      </c>
    </row>
    <row r="578" spans="1:4" ht="17" x14ac:dyDescent="0.2">
      <c r="A578" s="169" t="s">
        <v>1744</v>
      </c>
      <c r="B578" s="181" t="s">
        <v>1744</v>
      </c>
      <c r="C578" s="169" t="s">
        <v>1744</v>
      </c>
      <c r="D578" s="169" t="s">
        <v>1744</v>
      </c>
    </row>
    <row r="579" spans="1:4" ht="17" x14ac:dyDescent="0.2">
      <c r="A579" s="169" t="s">
        <v>1744</v>
      </c>
      <c r="B579" s="181" t="s">
        <v>1744</v>
      </c>
      <c r="C579" s="169" t="s">
        <v>1744</v>
      </c>
      <c r="D579" s="169" t="s">
        <v>1744</v>
      </c>
    </row>
    <row r="580" spans="1:4" ht="17" x14ac:dyDescent="0.2">
      <c r="A580" s="169" t="s">
        <v>1744</v>
      </c>
      <c r="B580" s="181" t="s">
        <v>1744</v>
      </c>
      <c r="C580" s="169" t="s">
        <v>1744</v>
      </c>
      <c r="D580" s="169" t="s">
        <v>1744</v>
      </c>
    </row>
    <row r="581" spans="1:4" ht="17" x14ac:dyDescent="0.2">
      <c r="A581" s="169" t="s">
        <v>1744</v>
      </c>
      <c r="B581" s="181" t="s">
        <v>1744</v>
      </c>
      <c r="C581" s="169" t="s">
        <v>1744</v>
      </c>
      <c r="D581" s="169" t="s">
        <v>1744</v>
      </c>
    </row>
    <row r="582" spans="1:4" ht="17" x14ac:dyDescent="0.2">
      <c r="A582" s="169" t="s">
        <v>1744</v>
      </c>
      <c r="B582" s="181" t="s">
        <v>1744</v>
      </c>
      <c r="C582" s="169" t="s">
        <v>1744</v>
      </c>
      <c r="D582" s="169" t="s">
        <v>1744</v>
      </c>
    </row>
    <row r="583" spans="1:4" ht="17" x14ac:dyDescent="0.2">
      <c r="A583" s="169" t="s">
        <v>1744</v>
      </c>
      <c r="B583" s="181" t="s">
        <v>1744</v>
      </c>
      <c r="C583" s="169" t="s">
        <v>1744</v>
      </c>
      <c r="D583" s="169" t="s">
        <v>1744</v>
      </c>
    </row>
    <row r="584" spans="1:4" ht="17" x14ac:dyDescent="0.2">
      <c r="A584" s="169" t="s">
        <v>1744</v>
      </c>
      <c r="B584" s="181" t="s">
        <v>1744</v>
      </c>
      <c r="C584" s="169" t="s">
        <v>1744</v>
      </c>
      <c r="D584" s="169" t="s">
        <v>1744</v>
      </c>
    </row>
    <row r="585" spans="1:4" ht="17" x14ac:dyDescent="0.2">
      <c r="A585" s="169" t="s">
        <v>1744</v>
      </c>
      <c r="B585" s="181" t="s">
        <v>1744</v>
      </c>
      <c r="C585" s="169" t="s">
        <v>1744</v>
      </c>
      <c r="D585" s="169" t="s">
        <v>1744</v>
      </c>
    </row>
    <row r="586" spans="1:4" ht="17" x14ac:dyDescent="0.2">
      <c r="A586" s="169" t="s">
        <v>1744</v>
      </c>
      <c r="B586" s="181" t="s">
        <v>1744</v>
      </c>
      <c r="C586" s="169" t="s">
        <v>1744</v>
      </c>
      <c r="D586" s="169" t="s">
        <v>1744</v>
      </c>
    </row>
    <row r="587" spans="1:4" ht="17" x14ac:dyDescent="0.2">
      <c r="A587" s="169" t="s">
        <v>1744</v>
      </c>
      <c r="B587" s="181" t="s">
        <v>1744</v>
      </c>
      <c r="C587" s="169" t="s">
        <v>1744</v>
      </c>
      <c r="D587" s="169" t="s">
        <v>1744</v>
      </c>
    </row>
    <row r="588" spans="1:4" ht="17" x14ac:dyDescent="0.2">
      <c r="A588" s="169" t="s">
        <v>1744</v>
      </c>
      <c r="B588" s="181" t="s">
        <v>1744</v>
      </c>
      <c r="C588" s="169" t="s">
        <v>1744</v>
      </c>
      <c r="D588" s="169" t="s">
        <v>1744</v>
      </c>
    </row>
    <row r="589" spans="1:4" ht="17" x14ac:dyDescent="0.2">
      <c r="A589" s="169" t="s">
        <v>1744</v>
      </c>
      <c r="B589" s="181" t="s">
        <v>1744</v>
      </c>
      <c r="C589" s="169" t="s">
        <v>1744</v>
      </c>
      <c r="D589" s="169" t="s">
        <v>1744</v>
      </c>
    </row>
    <row r="590" spans="1:4" ht="17" x14ac:dyDescent="0.2">
      <c r="A590" s="169" t="s">
        <v>1744</v>
      </c>
      <c r="B590" s="181" t="s">
        <v>1744</v>
      </c>
      <c r="C590" s="169" t="s">
        <v>1744</v>
      </c>
      <c r="D590" s="169" t="s">
        <v>1744</v>
      </c>
    </row>
    <row r="591" spans="1:4" ht="17" x14ac:dyDescent="0.2">
      <c r="A591" s="169" t="s">
        <v>1744</v>
      </c>
      <c r="B591" s="181" t="s">
        <v>1744</v>
      </c>
      <c r="C591" s="169" t="s">
        <v>1744</v>
      </c>
      <c r="D591" s="169" t="s">
        <v>1744</v>
      </c>
    </row>
    <row r="592" spans="1:4" ht="17" x14ac:dyDescent="0.2">
      <c r="A592" s="169" t="s">
        <v>1744</v>
      </c>
      <c r="B592" s="181" t="s">
        <v>1744</v>
      </c>
      <c r="C592" s="169" t="s">
        <v>1744</v>
      </c>
      <c r="D592" s="169" t="s">
        <v>1744</v>
      </c>
    </row>
    <row r="593" spans="1:4" ht="17" x14ac:dyDescent="0.2">
      <c r="A593" s="169" t="s">
        <v>1744</v>
      </c>
      <c r="B593" s="181" t="s">
        <v>1744</v>
      </c>
      <c r="C593" s="169" t="s">
        <v>1744</v>
      </c>
      <c r="D593" s="169" t="s">
        <v>1744</v>
      </c>
    </row>
    <row r="594" spans="1:4" ht="17" x14ac:dyDescent="0.2">
      <c r="A594" s="169" t="s">
        <v>1744</v>
      </c>
      <c r="B594" s="181" t="s">
        <v>1744</v>
      </c>
      <c r="C594" s="169" t="s">
        <v>1744</v>
      </c>
      <c r="D594" s="169" t="s">
        <v>1744</v>
      </c>
    </row>
    <row r="595" spans="1:4" ht="17" x14ac:dyDescent="0.2">
      <c r="A595" s="169" t="s">
        <v>1744</v>
      </c>
      <c r="B595" s="181" t="s">
        <v>1744</v>
      </c>
      <c r="C595" s="169" t="s">
        <v>1744</v>
      </c>
      <c r="D595" s="169" t="s">
        <v>1744</v>
      </c>
    </row>
    <row r="596" spans="1:4" ht="17" x14ac:dyDescent="0.2">
      <c r="A596" s="169" t="s">
        <v>1744</v>
      </c>
      <c r="B596" s="181" t="s">
        <v>1744</v>
      </c>
      <c r="C596" s="169" t="s">
        <v>1744</v>
      </c>
      <c r="D596" s="169" t="s">
        <v>1744</v>
      </c>
    </row>
    <row r="597" spans="1:4" ht="17" x14ac:dyDescent="0.2">
      <c r="A597" s="169" t="s">
        <v>1744</v>
      </c>
      <c r="B597" s="181" t="s">
        <v>1744</v>
      </c>
      <c r="C597" s="169" t="s">
        <v>1744</v>
      </c>
      <c r="D597" s="169" t="s">
        <v>1744</v>
      </c>
    </row>
    <row r="598" spans="1:4" ht="17" x14ac:dyDescent="0.2">
      <c r="A598" s="169" t="s">
        <v>1744</v>
      </c>
      <c r="B598" s="181" t="s">
        <v>1744</v>
      </c>
      <c r="C598" s="169" t="s">
        <v>1744</v>
      </c>
      <c r="D598" s="169" t="s">
        <v>1744</v>
      </c>
    </row>
    <row r="599" spans="1:4" ht="17" x14ac:dyDescent="0.2">
      <c r="A599" s="169" t="s">
        <v>1744</v>
      </c>
      <c r="B599" s="181" t="s">
        <v>1744</v>
      </c>
      <c r="C599" s="169" t="s">
        <v>1744</v>
      </c>
      <c r="D599" s="169" t="s">
        <v>1744</v>
      </c>
    </row>
    <row r="600" spans="1:4" ht="17" x14ac:dyDescent="0.2">
      <c r="A600" s="169" t="s">
        <v>1744</v>
      </c>
      <c r="B600" s="181" t="s">
        <v>1744</v>
      </c>
      <c r="C600" s="169" t="s">
        <v>1744</v>
      </c>
      <c r="D600" s="169" t="s">
        <v>1744</v>
      </c>
    </row>
    <row r="601" spans="1:4" ht="17" x14ac:dyDescent="0.2">
      <c r="A601" s="169" t="s">
        <v>1744</v>
      </c>
      <c r="B601" s="181" t="s">
        <v>1744</v>
      </c>
      <c r="C601" s="169" t="s">
        <v>1744</v>
      </c>
      <c r="D601" s="169" t="s">
        <v>1744</v>
      </c>
    </row>
    <row r="602" spans="1:4" ht="17" x14ac:dyDescent="0.2">
      <c r="A602" s="169" t="s">
        <v>1744</v>
      </c>
      <c r="B602" s="181" t="s">
        <v>1744</v>
      </c>
      <c r="C602" s="169" t="s">
        <v>1744</v>
      </c>
      <c r="D602" s="169" t="s">
        <v>1744</v>
      </c>
    </row>
    <row r="603" spans="1:4" ht="17" x14ac:dyDescent="0.2">
      <c r="A603" s="169" t="s">
        <v>1744</v>
      </c>
      <c r="B603" s="181" t="s">
        <v>1744</v>
      </c>
      <c r="C603" s="169" t="s">
        <v>1744</v>
      </c>
      <c r="D603" s="169" t="s">
        <v>1744</v>
      </c>
    </row>
    <row r="604" spans="1:4" ht="17" x14ac:dyDescent="0.2">
      <c r="A604" s="169" t="s">
        <v>1744</v>
      </c>
      <c r="B604" s="181" t="s">
        <v>1744</v>
      </c>
      <c r="C604" s="169" t="s">
        <v>1744</v>
      </c>
      <c r="D604" s="169" t="s">
        <v>1744</v>
      </c>
    </row>
    <row r="605" spans="1:4" ht="17" x14ac:dyDescent="0.2">
      <c r="A605" s="169" t="s">
        <v>1744</v>
      </c>
      <c r="B605" s="181" t="s">
        <v>1744</v>
      </c>
      <c r="C605" s="169" t="s">
        <v>1744</v>
      </c>
      <c r="D605" s="169" t="s">
        <v>1744</v>
      </c>
    </row>
    <row r="606" spans="1:4" ht="17" x14ac:dyDescent="0.2">
      <c r="A606" s="169" t="s">
        <v>1744</v>
      </c>
      <c r="B606" s="181" t="s">
        <v>1744</v>
      </c>
      <c r="C606" s="169" t="s">
        <v>1744</v>
      </c>
      <c r="D606" s="169" t="s">
        <v>1744</v>
      </c>
    </row>
    <row r="607" spans="1:4" ht="17" x14ac:dyDescent="0.2">
      <c r="A607" s="169" t="s">
        <v>1744</v>
      </c>
      <c r="B607" s="181" t="s">
        <v>1744</v>
      </c>
      <c r="C607" s="169" t="s">
        <v>1744</v>
      </c>
      <c r="D607" s="169" t="s">
        <v>1744</v>
      </c>
    </row>
    <row r="608" spans="1:4" ht="17" x14ac:dyDescent="0.2">
      <c r="A608" s="169" t="s">
        <v>1744</v>
      </c>
      <c r="B608" s="181" t="s">
        <v>1744</v>
      </c>
      <c r="C608" s="169" t="s">
        <v>1744</v>
      </c>
      <c r="D608" s="169" t="s">
        <v>1744</v>
      </c>
    </row>
    <row r="609" spans="1:4" ht="17" x14ac:dyDescent="0.2">
      <c r="A609" s="169" t="s">
        <v>1744</v>
      </c>
      <c r="B609" s="181" t="s">
        <v>1744</v>
      </c>
      <c r="C609" s="169" t="s">
        <v>1744</v>
      </c>
      <c r="D609" s="169" t="s">
        <v>1744</v>
      </c>
    </row>
    <row r="610" spans="1:4" ht="17" x14ac:dyDescent="0.2">
      <c r="A610" s="169" t="s">
        <v>1744</v>
      </c>
      <c r="B610" s="181" t="s">
        <v>1744</v>
      </c>
      <c r="C610" s="169" t="s">
        <v>1744</v>
      </c>
      <c r="D610" s="169" t="s">
        <v>1744</v>
      </c>
    </row>
    <row r="611" spans="1:4" ht="17" x14ac:dyDescent="0.2">
      <c r="A611" s="169" t="s">
        <v>1744</v>
      </c>
      <c r="B611" s="181" t="s">
        <v>1744</v>
      </c>
      <c r="C611" s="169" t="s">
        <v>1744</v>
      </c>
      <c r="D611" s="169" t="s">
        <v>1744</v>
      </c>
    </row>
    <row r="612" spans="1:4" ht="17" x14ac:dyDescent="0.2">
      <c r="A612" s="169" t="s">
        <v>1744</v>
      </c>
      <c r="B612" s="181" t="s">
        <v>1744</v>
      </c>
      <c r="C612" s="169" t="s">
        <v>1744</v>
      </c>
      <c r="D612" s="169" t="s">
        <v>1744</v>
      </c>
    </row>
    <row r="613" spans="1:4" ht="17" x14ac:dyDescent="0.2">
      <c r="A613" s="169" t="s">
        <v>1744</v>
      </c>
      <c r="B613" s="181" t="s">
        <v>1744</v>
      </c>
      <c r="C613" s="169" t="s">
        <v>1744</v>
      </c>
      <c r="D613" s="169" t="s">
        <v>1744</v>
      </c>
    </row>
    <row r="614" spans="1:4" ht="17" x14ac:dyDescent="0.2">
      <c r="A614" s="169" t="s">
        <v>1744</v>
      </c>
      <c r="B614" s="181" t="s">
        <v>1744</v>
      </c>
      <c r="C614" s="169" t="s">
        <v>1744</v>
      </c>
      <c r="D614" s="169" t="s">
        <v>1744</v>
      </c>
    </row>
    <row r="615" spans="1:4" ht="17" x14ac:dyDescent="0.2">
      <c r="A615" s="169" t="s">
        <v>1744</v>
      </c>
      <c r="B615" s="181" t="s">
        <v>1744</v>
      </c>
      <c r="C615" s="169" t="s">
        <v>1744</v>
      </c>
      <c r="D615" s="169" t="s">
        <v>1744</v>
      </c>
    </row>
    <row r="616" spans="1:4" ht="17" x14ac:dyDescent="0.2">
      <c r="A616" s="169" t="s">
        <v>1744</v>
      </c>
      <c r="B616" s="181" t="s">
        <v>1744</v>
      </c>
      <c r="C616" s="169" t="s">
        <v>1744</v>
      </c>
      <c r="D616" s="169" t="s">
        <v>1744</v>
      </c>
    </row>
    <row r="617" spans="1:4" ht="17" x14ac:dyDescent="0.2">
      <c r="A617" s="169" t="s">
        <v>1744</v>
      </c>
      <c r="B617" s="181" t="s">
        <v>1744</v>
      </c>
      <c r="C617" s="169" t="s">
        <v>1744</v>
      </c>
      <c r="D617" s="169" t="s">
        <v>1744</v>
      </c>
    </row>
    <row r="618" spans="1:4" ht="17" x14ac:dyDescent="0.2">
      <c r="A618" s="169" t="s">
        <v>1744</v>
      </c>
      <c r="B618" s="181" t="s">
        <v>1744</v>
      </c>
      <c r="C618" s="169" t="s">
        <v>1744</v>
      </c>
      <c r="D618" s="169" t="s">
        <v>1744</v>
      </c>
    </row>
    <row r="619" spans="1:4" ht="17" x14ac:dyDescent="0.2">
      <c r="A619" s="169" t="s">
        <v>1744</v>
      </c>
      <c r="B619" s="181" t="s">
        <v>1744</v>
      </c>
      <c r="C619" s="169" t="s">
        <v>1744</v>
      </c>
      <c r="D619" s="169" t="s">
        <v>1744</v>
      </c>
    </row>
    <row r="620" spans="1:4" ht="17" x14ac:dyDescent="0.2">
      <c r="A620" s="169" t="s">
        <v>1744</v>
      </c>
      <c r="B620" s="181" t="s">
        <v>1744</v>
      </c>
      <c r="C620" s="169" t="s">
        <v>1744</v>
      </c>
      <c r="D620" s="169" t="s">
        <v>1744</v>
      </c>
    </row>
    <row r="621" spans="1:4" ht="17" x14ac:dyDescent="0.2">
      <c r="A621" s="169" t="s">
        <v>1744</v>
      </c>
      <c r="B621" s="181" t="s">
        <v>1744</v>
      </c>
      <c r="C621" s="169" t="s">
        <v>1744</v>
      </c>
      <c r="D621" s="169" t="s">
        <v>1744</v>
      </c>
    </row>
    <row r="622" spans="1:4" ht="17" x14ac:dyDescent="0.2">
      <c r="A622" s="169" t="s">
        <v>1744</v>
      </c>
      <c r="B622" s="181" t="s">
        <v>1744</v>
      </c>
      <c r="C622" s="169" t="s">
        <v>1744</v>
      </c>
      <c r="D622" s="169" t="s">
        <v>1744</v>
      </c>
    </row>
    <row r="623" spans="1:4" ht="17" x14ac:dyDescent="0.2">
      <c r="A623" s="169" t="s">
        <v>1744</v>
      </c>
      <c r="B623" s="181" t="s">
        <v>1744</v>
      </c>
      <c r="C623" s="169" t="s">
        <v>1744</v>
      </c>
      <c r="D623" s="169" t="s">
        <v>1744</v>
      </c>
    </row>
    <row r="624" spans="1:4" ht="17" x14ac:dyDescent="0.2">
      <c r="A624" s="169" t="s">
        <v>1744</v>
      </c>
      <c r="B624" s="181" t="s">
        <v>1744</v>
      </c>
      <c r="C624" s="169" t="s">
        <v>1744</v>
      </c>
      <c r="D624" s="169" t="s">
        <v>1744</v>
      </c>
    </row>
    <row r="625" spans="1:4" ht="17" x14ac:dyDescent="0.2">
      <c r="A625" s="169" t="s">
        <v>1744</v>
      </c>
      <c r="B625" s="181" t="s">
        <v>1744</v>
      </c>
      <c r="C625" s="169" t="s">
        <v>1744</v>
      </c>
      <c r="D625" s="169" t="s">
        <v>1744</v>
      </c>
    </row>
    <row r="626" spans="1:4" ht="17" x14ac:dyDescent="0.2">
      <c r="A626" s="169" t="s">
        <v>1744</v>
      </c>
      <c r="B626" s="181" t="s">
        <v>1744</v>
      </c>
      <c r="C626" s="169" t="s">
        <v>1744</v>
      </c>
      <c r="D626" s="169" t="s">
        <v>1744</v>
      </c>
    </row>
    <row r="627" spans="1:4" ht="17" x14ac:dyDescent="0.2">
      <c r="A627" s="169" t="s">
        <v>1744</v>
      </c>
      <c r="B627" s="181" t="s">
        <v>1744</v>
      </c>
      <c r="C627" s="169" t="s">
        <v>1744</v>
      </c>
      <c r="D627" s="169" t="s">
        <v>1744</v>
      </c>
    </row>
    <row r="628" spans="1:4" ht="17" x14ac:dyDescent="0.2">
      <c r="A628" s="169" t="s">
        <v>1744</v>
      </c>
      <c r="B628" s="181" t="s">
        <v>1744</v>
      </c>
      <c r="C628" s="169" t="s">
        <v>1744</v>
      </c>
      <c r="D628" s="169" t="s">
        <v>1744</v>
      </c>
    </row>
    <row r="629" spans="1:4" ht="17" x14ac:dyDescent="0.2">
      <c r="A629" s="169" t="s">
        <v>1744</v>
      </c>
      <c r="B629" s="181" t="s">
        <v>1744</v>
      </c>
      <c r="C629" s="169" t="s">
        <v>1744</v>
      </c>
      <c r="D629" s="169" t="s">
        <v>1744</v>
      </c>
    </row>
    <row r="630" spans="1:4" ht="17" x14ac:dyDescent="0.2">
      <c r="A630" s="169" t="s">
        <v>1744</v>
      </c>
      <c r="B630" s="181" t="s">
        <v>1744</v>
      </c>
      <c r="C630" s="169" t="s">
        <v>1744</v>
      </c>
      <c r="D630" s="169" t="s">
        <v>1744</v>
      </c>
    </row>
    <row r="631" spans="1:4" ht="17" x14ac:dyDescent="0.2">
      <c r="A631" s="169" t="s">
        <v>1744</v>
      </c>
      <c r="B631" s="181" t="s">
        <v>1744</v>
      </c>
      <c r="C631" s="169" t="s">
        <v>1744</v>
      </c>
      <c r="D631" s="169" t="s">
        <v>1744</v>
      </c>
    </row>
    <row r="632" spans="1:4" ht="17" x14ac:dyDescent="0.2">
      <c r="A632" s="169" t="s">
        <v>1744</v>
      </c>
      <c r="B632" s="181" t="s">
        <v>1744</v>
      </c>
      <c r="C632" s="169" t="s">
        <v>1744</v>
      </c>
      <c r="D632" s="169" t="s">
        <v>1744</v>
      </c>
    </row>
    <row r="633" spans="1:4" ht="17" x14ac:dyDescent="0.2">
      <c r="A633" s="169" t="s">
        <v>1744</v>
      </c>
      <c r="B633" s="181" t="s">
        <v>1744</v>
      </c>
      <c r="C633" s="169" t="s">
        <v>1744</v>
      </c>
      <c r="D633" s="169" t="s">
        <v>1744</v>
      </c>
    </row>
    <row r="634" spans="1:4" ht="17" x14ac:dyDescent="0.2">
      <c r="A634" s="169" t="s">
        <v>1744</v>
      </c>
      <c r="B634" s="181" t="s">
        <v>1744</v>
      </c>
      <c r="C634" s="169" t="s">
        <v>1744</v>
      </c>
      <c r="D634" s="169" t="s">
        <v>1744</v>
      </c>
    </row>
    <row r="635" spans="1:4" ht="17" x14ac:dyDescent="0.2">
      <c r="A635" s="169" t="s">
        <v>1744</v>
      </c>
      <c r="B635" s="181" t="s">
        <v>1744</v>
      </c>
      <c r="C635" s="169" t="s">
        <v>1744</v>
      </c>
      <c r="D635" s="169" t="s">
        <v>1744</v>
      </c>
    </row>
    <row r="636" spans="1:4" ht="17" x14ac:dyDescent="0.2">
      <c r="A636" s="169" t="s">
        <v>1744</v>
      </c>
      <c r="B636" s="181" t="s">
        <v>1744</v>
      </c>
      <c r="C636" s="169" t="s">
        <v>1744</v>
      </c>
      <c r="D636" s="169" t="s">
        <v>1744</v>
      </c>
    </row>
  </sheetData>
  <pageMargins left="0.7" right="0.7" top="0.75" bottom="0.75" header="0.3" footer="0.3"/>
  <pageSetup paperSize="9" orientation="portrait" horizontalDpi="0" verticalDpi="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59A68D-A617-EC4F-80D5-3A6BC7BA98BD}">
  <dimension ref="A1:J25"/>
  <sheetViews>
    <sheetView topLeftCell="A3" workbookViewId="0">
      <selection activeCell="K16" sqref="K16"/>
    </sheetView>
  </sheetViews>
  <sheetFormatPr baseColWidth="10" defaultRowHeight="16" x14ac:dyDescent="0.2"/>
  <cols>
    <col min="3" max="4" width="24.83203125" customWidth="1"/>
    <col min="5" max="5" width="22.33203125" customWidth="1"/>
  </cols>
  <sheetData>
    <row r="1" spans="1:10" x14ac:dyDescent="0.2">
      <c r="A1" s="207" t="s">
        <v>1811</v>
      </c>
      <c r="B1" s="207" t="s">
        <v>1812</v>
      </c>
      <c r="C1" s="206" t="s">
        <v>1033</v>
      </c>
      <c r="D1" s="206" t="s">
        <v>1014</v>
      </c>
      <c r="E1" s="208" t="s">
        <v>1598</v>
      </c>
    </row>
    <row r="2" spans="1:10" x14ac:dyDescent="0.2">
      <c r="A2" t="s">
        <v>1807</v>
      </c>
      <c r="B2">
        <v>3000</v>
      </c>
      <c r="C2" s="81" t="s">
        <v>1545</v>
      </c>
      <c r="D2" s="81" t="s">
        <v>972</v>
      </c>
      <c r="E2" s="169">
        <v>549.5</v>
      </c>
      <c r="F2" s="205"/>
    </row>
    <row r="3" spans="1:10" x14ac:dyDescent="0.2">
      <c r="A3" t="s">
        <v>1807</v>
      </c>
      <c r="B3">
        <v>3000</v>
      </c>
      <c r="C3" s="81" t="s">
        <v>1545</v>
      </c>
      <c r="D3" s="81" t="s">
        <v>973</v>
      </c>
      <c r="E3" s="169">
        <v>609</v>
      </c>
      <c r="F3" s="205"/>
    </row>
    <row r="4" spans="1:10" x14ac:dyDescent="0.2">
      <c r="A4" t="s">
        <v>1808</v>
      </c>
      <c r="B4">
        <v>3000</v>
      </c>
      <c r="C4" s="81" t="s">
        <v>1545</v>
      </c>
      <c r="D4" s="81" t="s">
        <v>972</v>
      </c>
      <c r="E4" s="169">
        <v>609</v>
      </c>
      <c r="F4" s="205"/>
    </row>
    <row r="5" spans="1:10" x14ac:dyDescent="0.2">
      <c r="A5" t="s">
        <v>1808</v>
      </c>
      <c r="B5">
        <v>3000</v>
      </c>
      <c r="C5" s="81" t="s">
        <v>1545</v>
      </c>
      <c r="D5" s="81" t="s">
        <v>973</v>
      </c>
      <c r="E5" s="169">
        <v>689.5</v>
      </c>
      <c r="F5" s="205"/>
    </row>
    <row r="6" spans="1:10" x14ac:dyDescent="0.2">
      <c r="A6" t="s">
        <v>1809</v>
      </c>
      <c r="B6">
        <v>3000</v>
      </c>
      <c r="C6" s="81" t="s">
        <v>1545</v>
      </c>
      <c r="D6" s="81" t="s">
        <v>972</v>
      </c>
      <c r="E6" s="169">
        <v>482.99999999999994</v>
      </c>
      <c r="F6" s="205"/>
    </row>
    <row r="7" spans="1:10" x14ac:dyDescent="0.2">
      <c r="A7" t="s">
        <v>1809</v>
      </c>
      <c r="B7">
        <v>3000</v>
      </c>
      <c r="C7" s="81" t="s">
        <v>1545</v>
      </c>
      <c r="D7" s="81" t="s">
        <v>973</v>
      </c>
      <c r="E7" s="169">
        <v>525</v>
      </c>
      <c r="F7" s="205"/>
    </row>
    <row r="8" spans="1:10" x14ac:dyDescent="0.2">
      <c r="A8" t="s">
        <v>1810</v>
      </c>
      <c r="B8">
        <v>3000</v>
      </c>
      <c r="C8" s="81" t="s">
        <v>1545</v>
      </c>
      <c r="D8" s="81" t="s">
        <v>972</v>
      </c>
      <c r="E8" s="169">
        <v>749</v>
      </c>
      <c r="F8" s="205"/>
      <c r="J8" s="95"/>
    </row>
    <row r="9" spans="1:10" x14ac:dyDescent="0.2">
      <c r="A9" t="s">
        <v>1810</v>
      </c>
      <c r="B9">
        <v>3000</v>
      </c>
      <c r="C9" s="81" t="s">
        <v>1545</v>
      </c>
      <c r="D9" s="81" t="s">
        <v>973</v>
      </c>
      <c r="E9" s="169">
        <v>899.49999999999989</v>
      </c>
      <c r="F9" s="205"/>
      <c r="J9" s="81"/>
    </row>
    <row r="10" spans="1:10" ht="32" x14ac:dyDescent="0.2">
      <c r="A10" t="s">
        <v>1807</v>
      </c>
      <c r="B10">
        <v>3000</v>
      </c>
      <c r="C10" s="95" t="s">
        <v>1546</v>
      </c>
      <c r="D10" s="81" t="s">
        <v>972</v>
      </c>
      <c r="E10" s="169">
        <v>549.5</v>
      </c>
      <c r="F10" s="205"/>
    </row>
    <row r="11" spans="1:10" ht="32" x14ac:dyDescent="0.2">
      <c r="A11" t="s">
        <v>1807</v>
      </c>
      <c r="B11">
        <v>3000</v>
      </c>
      <c r="C11" s="95" t="s">
        <v>1546</v>
      </c>
      <c r="D11" s="81" t="s">
        <v>973</v>
      </c>
      <c r="E11" s="169">
        <v>609</v>
      </c>
      <c r="F11" s="205"/>
    </row>
    <row r="12" spans="1:10" ht="32" x14ac:dyDescent="0.2">
      <c r="A12" t="s">
        <v>1808</v>
      </c>
      <c r="B12">
        <v>3000</v>
      </c>
      <c r="C12" s="95" t="s">
        <v>1546</v>
      </c>
      <c r="D12" s="81" t="s">
        <v>972</v>
      </c>
      <c r="E12" s="169">
        <v>609</v>
      </c>
      <c r="F12" s="205"/>
    </row>
    <row r="13" spans="1:10" ht="32" x14ac:dyDescent="0.2">
      <c r="A13" t="s">
        <v>1808</v>
      </c>
      <c r="B13">
        <v>3000</v>
      </c>
      <c r="C13" s="95" t="s">
        <v>1546</v>
      </c>
      <c r="D13" s="81" t="s">
        <v>973</v>
      </c>
      <c r="E13" s="169">
        <v>689.5</v>
      </c>
      <c r="F13" s="205"/>
    </row>
    <row r="14" spans="1:10" ht="32" x14ac:dyDescent="0.2">
      <c r="A14" t="s">
        <v>1809</v>
      </c>
      <c r="B14">
        <v>3000</v>
      </c>
      <c r="C14" s="95" t="s">
        <v>1546</v>
      </c>
      <c r="D14" s="81" t="s">
        <v>972</v>
      </c>
      <c r="E14" s="169">
        <v>482.99999999999994</v>
      </c>
      <c r="F14" s="205"/>
    </row>
    <row r="15" spans="1:10" ht="32" x14ac:dyDescent="0.2">
      <c r="A15" t="s">
        <v>1809</v>
      </c>
      <c r="B15">
        <v>3000</v>
      </c>
      <c r="C15" s="95" t="s">
        <v>1546</v>
      </c>
      <c r="D15" s="81" t="s">
        <v>973</v>
      </c>
      <c r="E15" s="169">
        <v>525</v>
      </c>
      <c r="F15" s="205"/>
    </row>
    <row r="16" spans="1:10" ht="32" x14ac:dyDescent="0.2">
      <c r="A16" t="s">
        <v>1810</v>
      </c>
      <c r="B16">
        <v>3000</v>
      </c>
      <c r="C16" s="95" t="s">
        <v>1546</v>
      </c>
      <c r="D16" s="81" t="s">
        <v>972</v>
      </c>
      <c r="E16" s="169">
        <v>749</v>
      </c>
      <c r="F16" s="205"/>
    </row>
    <row r="17" spans="1:6" ht="32" x14ac:dyDescent="0.2">
      <c r="A17" t="s">
        <v>1810</v>
      </c>
      <c r="B17">
        <v>3000</v>
      </c>
      <c r="C17" s="95" t="s">
        <v>1546</v>
      </c>
      <c r="D17" s="81" t="s">
        <v>973</v>
      </c>
      <c r="E17" s="169">
        <v>899.49999999999989</v>
      </c>
      <c r="F17" s="205"/>
    </row>
    <row r="18" spans="1:6" x14ac:dyDescent="0.2">
      <c r="A18" t="s">
        <v>1807</v>
      </c>
      <c r="B18">
        <v>3000</v>
      </c>
      <c r="C18" s="81" t="s">
        <v>1547</v>
      </c>
      <c r="D18" s="81" t="s">
        <v>972</v>
      </c>
      <c r="E18" s="169">
        <v>549.5</v>
      </c>
      <c r="F18" s="205"/>
    </row>
    <row r="19" spans="1:6" x14ac:dyDescent="0.2">
      <c r="A19" t="s">
        <v>1807</v>
      </c>
      <c r="B19">
        <v>3000</v>
      </c>
      <c r="C19" s="81" t="s">
        <v>1547</v>
      </c>
      <c r="D19" s="81" t="s">
        <v>973</v>
      </c>
      <c r="E19" s="169">
        <v>609</v>
      </c>
      <c r="F19" s="205"/>
    </row>
    <row r="20" spans="1:6" x14ac:dyDescent="0.2">
      <c r="A20" t="s">
        <v>1808</v>
      </c>
      <c r="B20">
        <v>3000</v>
      </c>
      <c r="C20" s="81" t="s">
        <v>1547</v>
      </c>
      <c r="D20" s="81" t="s">
        <v>972</v>
      </c>
      <c r="E20" s="169">
        <v>609</v>
      </c>
      <c r="F20" s="205"/>
    </row>
    <row r="21" spans="1:6" x14ac:dyDescent="0.2">
      <c r="A21" t="s">
        <v>1808</v>
      </c>
      <c r="B21">
        <v>3000</v>
      </c>
      <c r="C21" s="81" t="s">
        <v>1547</v>
      </c>
      <c r="D21" s="81" t="s">
        <v>973</v>
      </c>
      <c r="E21" s="169">
        <v>689.5</v>
      </c>
      <c r="F21" s="205"/>
    </row>
    <row r="22" spans="1:6" x14ac:dyDescent="0.2">
      <c r="A22" t="s">
        <v>1809</v>
      </c>
      <c r="B22">
        <v>3000</v>
      </c>
      <c r="C22" s="81" t="s">
        <v>1547</v>
      </c>
      <c r="D22" s="81" t="s">
        <v>972</v>
      </c>
      <c r="E22" s="169">
        <v>482.99999999999994</v>
      </c>
      <c r="F22" s="205"/>
    </row>
    <row r="23" spans="1:6" x14ac:dyDescent="0.2">
      <c r="A23" t="s">
        <v>1809</v>
      </c>
      <c r="B23">
        <v>3000</v>
      </c>
      <c r="C23" s="81" t="s">
        <v>1547</v>
      </c>
      <c r="D23" s="81" t="s">
        <v>973</v>
      </c>
      <c r="E23" s="169">
        <v>525</v>
      </c>
      <c r="F23" s="205"/>
    </row>
    <row r="24" spans="1:6" x14ac:dyDescent="0.2">
      <c r="A24" t="s">
        <v>1810</v>
      </c>
      <c r="B24">
        <v>3000</v>
      </c>
      <c r="C24" s="81" t="s">
        <v>1547</v>
      </c>
      <c r="D24" s="81" t="s">
        <v>972</v>
      </c>
      <c r="E24" s="169">
        <v>749</v>
      </c>
      <c r="F24" s="205"/>
    </row>
    <row r="25" spans="1:6" x14ac:dyDescent="0.2">
      <c r="A25" t="s">
        <v>1810</v>
      </c>
      <c r="B25">
        <v>3000</v>
      </c>
      <c r="C25" s="81" t="s">
        <v>1547</v>
      </c>
      <c r="D25" s="81" t="s">
        <v>973</v>
      </c>
      <c r="E25" s="169">
        <v>899.49999999999989</v>
      </c>
      <c r="F25" s="205"/>
    </row>
  </sheetData>
  <pageMargins left="0.7" right="0.7" top="0.75" bottom="0.75" header="0.3" footer="0.3"/>
  <pageSetup paperSize="9" orientation="portrait" horizontalDpi="0" verticalDpi="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A2F601-43BC-2A42-ACA7-42D38E637847}">
  <sheetPr codeName="Feuil3"/>
  <dimension ref="A1:M63"/>
  <sheetViews>
    <sheetView topLeftCell="A19" zoomScale="120" zoomScaleNormal="120" workbookViewId="0">
      <selection activeCell="E10" sqref="E10"/>
    </sheetView>
  </sheetViews>
  <sheetFormatPr baseColWidth="10" defaultRowHeight="54" customHeight="1" x14ac:dyDescent="0.2"/>
  <cols>
    <col min="1" max="1" width="13.1640625" style="123" customWidth="1"/>
    <col min="2" max="2" width="24.83203125" style="123" customWidth="1"/>
    <col min="3" max="3" width="8.5" style="123" customWidth="1"/>
    <col min="4" max="4" width="15.33203125" style="123" customWidth="1"/>
    <col min="5" max="5" width="14.1640625" style="123" bestFit="1" customWidth="1"/>
    <col min="6" max="6" width="17.6640625" style="123" customWidth="1"/>
    <col min="7" max="7" width="14.1640625" style="123" bestFit="1" customWidth="1"/>
    <col min="8" max="8" width="8.33203125" style="123" bestFit="1" customWidth="1"/>
    <col min="9" max="9" width="11.1640625" style="123" bestFit="1" customWidth="1"/>
    <col min="10" max="10" width="18.83203125" style="123" customWidth="1"/>
    <col min="11" max="11" width="75.1640625" style="123" bestFit="1" customWidth="1"/>
    <col min="12" max="16384" width="10.83203125" style="123"/>
  </cols>
  <sheetData>
    <row r="1" spans="1:11" ht="54" customHeight="1" x14ac:dyDescent="0.2">
      <c r="A1" s="122" t="s">
        <v>1550</v>
      </c>
      <c r="B1" s="122" t="s">
        <v>1551</v>
      </c>
      <c r="C1" s="122" t="s">
        <v>1552</v>
      </c>
      <c r="D1" s="122" t="s">
        <v>1553</v>
      </c>
      <c r="E1" s="122" t="s">
        <v>1554</v>
      </c>
      <c r="F1" s="122" t="s">
        <v>1555</v>
      </c>
      <c r="G1" s="122" t="s">
        <v>1556</v>
      </c>
      <c r="H1" s="122" t="s">
        <v>1557</v>
      </c>
      <c r="I1" s="122" t="s">
        <v>1558</v>
      </c>
      <c r="J1" s="122" t="s">
        <v>1559</v>
      </c>
      <c r="K1" s="122" t="s">
        <v>1560</v>
      </c>
    </row>
    <row r="2" spans="1:11" ht="54" customHeight="1" x14ac:dyDescent="0.2">
      <c r="A2" s="123" t="s">
        <v>1186</v>
      </c>
      <c r="B2" s="131" t="s">
        <v>1372</v>
      </c>
      <c r="I2" s="122" t="s">
        <v>1021</v>
      </c>
      <c r="J2" s="124" t="s">
        <v>1579</v>
      </c>
    </row>
    <row r="3" spans="1:11" ht="54" customHeight="1" x14ac:dyDescent="0.2">
      <c r="A3" s="123" t="s">
        <v>1186</v>
      </c>
      <c r="B3" s="131" t="s">
        <v>1373</v>
      </c>
      <c r="I3" s="122" t="s">
        <v>1021</v>
      </c>
      <c r="J3" s="124" t="s">
        <v>1579</v>
      </c>
    </row>
    <row r="4" spans="1:11" ht="54" customHeight="1" x14ac:dyDescent="0.2">
      <c r="A4" s="123" t="s">
        <v>1186</v>
      </c>
      <c r="B4" s="131" t="s">
        <v>1371</v>
      </c>
      <c r="I4" s="122" t="s">
        <v>1021</v>
      </c>
      <c r="J4" s="124" t="s">
        <v>1579</v>
      </c>
    </row>
    <row r="5" spans="1:11" ht="54" customHeight="1" x14ac:dyDescent="0.2">
      <c r="A5" s="123" t="s">
        <v>1186</v>
      </c>
      <c r="B5" s="131" t="s">
        <v>1369</v>
      </c>
      <c r="I5" s="122" t="s">
        <v>1021</v>
      </c>
      <c r="J5" s="124" t="s">
        <v>1579</v>
      </c>
    </row>
    <row r="6" spans="1:11" ht="54" customHeight="1" x14ac:dyDescent="0.2">
      <c r="A6" s="122" t="s">
        <v>1012</v>
      </c>
      <c r="B6" s="123" t="s">
        <v>1566</v>
      </c>
      <c r="C6" s="123" t="s">
        <v>1011</v>
      </c>
      <c r="D6" s="123" t="s">
        <v>976</v>
      </c>
      <c r="E6" s="123" t="s">
        <v>1021</v>
      </c>
      <c r="F6" s="123" t="s">
        <v>1565</v>
      </c>
      <c r="I6" s="123" t="s">
        <v>1032</v>
      </c>
      <c r="J6" s="123" t="s">
        <v>1539</v>
      </c>
      <c r="K6" s="123" t="s">
        <v>1538</v>
      </c>
    </row>
    <row r="7" spans="1:11" ht="54" customHeight="1" x14ac:dyDescent="0.2">
      <c r="A7" s="122" t="s">
        <v>1012</v>
      </c>
      <c r="B7" s="123" t="s">
        <v>1566</v>
      </c>
      <c r="C7" s="123" t="s">
        <v>1011</v>
      </c>
      <c r="D7" s="123" t="s">
        <v>976</v>
      </c>
      <c r="E7" s="123" t="s">
        <v>1021</v>
      </c>
      <c r="F7" s="123" t="s">
        <v>1565</v>
      </c>
      <c r="I7" s="123" t="s">
        <v>1032</v>
      </c>
      <c r="J7" s="123" t="s">
        <v>1539</v>
      </c>
      <c r="K7" s="123" t="s">
        <v>1538</v>
      </c>
    </row>
    <row r="8" spans="1:11" ht="54" customHeight="1" x14ac:dyDescent="0.2">
      <c r="A8" s="122" t="s">
        <v>1012</v>
      </c>
      <c r="B8" s="123" t="s">
        <v>1594</v>
      </c>
      <c r="C8" s="123" t="s">
        <v>1011</v>
      </c>
      <c r="D8" s="123" t="s">
        <v>976</v>
      </c>
      <c r="E8" s="123" t="s">
        <v>1021</v>
      </c>
      <c r="F8" s="123" t="s">
        <v>1565</v>
      </c>
      <c r="I8" s="123" t="s">
        <v>1032</v>
      </c>
      <c r="J8" s="123" t="s">
        <v>1539</v>
      </c>
      <c r="K8" s="123" t="s">
        <v>1538</v>
      </c>
    </row>
    <row r="9" spans="1:11" ht="54" customHeight="1" x14ac:dyDescent="0.2">
      <c r="A9" s="122" t="s">
        <v>1011</v>
      </c>
      <c r="B9" s="123" t="s">
        <v>1593</v>
      </c>
      <c r="C9" s="123" t="s">
        <v>1186</v>
      </c>
      <c r="D9" s="93" t="s">
        <v>968</v>
      </c>
      <c r="E9" s="123" t="s">
        <v>1033</v>
      </c>
      <c r="F9" s="95" t="s">
        <v>1546</v>
      </c>
      <c r="I9" s="123" t="s">
        <v>1032</v>
      </c>
      <c r="J9" s="123" t="s">
        <v>1538</v>
      </c>
      <c r="K9" s="123" t="s">
        <v>1539</v>
      </c>
    </row>
    <row r="10" spans="1:11" ht="54" customHeight="1" x14ac:dyDescent="0.2">
      <c r="A10" s="122" t="s">
        <v>1011</v>
      </c>
      <c r="B10" s="123" t="s">
        <v>1593</v>
      </c>
      <c r="C10" s="123" t="s">
        <v>1186</v>
      </c>
      <c r="D10" s="89" t="s">
        <v>26</v>
      </c>
      <c r="I10" s="123" t="s">
        <v>1032</v>
      </c>
      <c r="J10" s="123" t="s">
        <v>1539</v>
      </c>
      <c r="K10" s="123" t="s">
        <v>1538</v>
      </c>
    </row>
    <row r="11" spans="1:11" ht="54" customHeight="1" x14ac:dyDescent="0.2">
      <c r="A11" s="122" t="s">
        <v>1011</v>
      </c>
      <c r="B11" s="123" t="s">
        <v>1593</v>
      </c>
      <c r="C11" s="123" t="s">
        <v>1186</v>
      </c>
      <c r="D11" s="93" t="s">
        <v>968</v>
      </c>
      <c r="I11" s="123" t="s">
        <v>1032</v>
      </c>
      <c r="J11" s="123" t="s">
        <v>1539</v>
      </c>
      <c r="K11" s="123" t="s">
        <v>1538</v>
      </c>
    </row>
    <row r="12" spans="1:11" ht="54" customHeight="1" x14ac:dyDescent="0.2">
      <c r="A12" s="122" t="s">
        <v>1011</v>
      </c>
      <c r="B12" s="123" t="s">
        <v>1569</v>
      </c>
      <c r="I12" s="123" t="s">
        <v>1032</v>
      </c>
      <c r="J12" s="123" t="s">
        <v>1538</v>
      </c>
      <c r="K12" s="123" t="s">
        <v>1539</v>
      </c>
    </row>
    <row r="13" spans="1:11" ht="54" customHeight="1" x14ac:dyDescent="0.2">
      <c r="A13" s="122" t="s">
        <v>1011</v>
      </c>
      <c r="B13" s="192" t="s">
        <v>969</v>
      </c>
      <c r="I13" s="123" t="s">
        <v>1032</v>
      </c>
      <c r="J13" s="123" t="s">
        <v>1538</v>
      </c>
      <c r="K13" s="123" t="s">
        <v>1539</v>
      </c>
    </row>
    <row r="14" spans="1:11" ht="54" customHeight="1" x14ac:dyDescent="0.2">
      <c r="A14" s="122" t="s">
        <v>1011</v>
      </c>
      <c r="B14" s="123" t="s">
        <v>1568</v>
      </c>
      <c r="I14" s="123" t="s">
        <v>1032</v>
      </c>
      <c r="J14" s="123" t="s">
        <v>1538</v>
      </c>
      <c r="K14" s="123" t="s">
        <v>1539</v>
      </c>
    </row>
    <row r="15" spans="1:11" ht="54" customHeight="1" x14ac:dyDescent="0.2">
      <c r="A15" s="122" t="s">
        <v>1012</v>
      </c>
      <c r="B15" s="123" t="s">
        <v>1566</v>
      </c>
      <c r="C15" s="123" t="s">
        <v>1011</v>
      </c>
      <c r="D15" s="123" t="s">
        <v>1567</v>
      </c>
      <c r="I15" s="123" t="s">
        <v>1032</v>
      </c>
      <c r="J15" s="123" t="s">
        <v>1538</v>
      </c>
      <c r="K15" s="123" t="s">
        <v>1539</v>
      </c>
    </row>
    <row r="16" spans="1:11" ht="54" customHeight="1" x14ac:dyDescent="0.2">
      <c r="A16" s="122" t="s">
        <v>1012</v>
      </c>
      <c r="B16" s="123" t="s">
        <v>1566</v>
      </c>
      <c r="C16" s="123" t="s">
        <v>1011</v>
      </c>
      <c r="D16" s="123" t="s">
        <v>976</v>
      </c>
      <c r="E16" s="123" t="s">
        <v>1021</v>
      </c>
      <c r="F16" s="123" t="s">
        <v>1561</v>
      </c>
      <c r="I16" s="123" t="s">
        <v>1032</v>
      </c>
      <c r="J16" s="123" t="s">
        <v>1538</v>
      </c>
      <c r="K16" s="123" t="s">
        <v>1539</v>
      </c>
    </row>
    <row r="17" spans="1:13" ht="54" customHeight="1" x14ac:dyDescent="0.2">
      <c r="A17" s="122" t="s">
        <v>1012</v>
      </c>
      <c r="B17" s="123" t="s">
        <v>1566</v>
      </c>
      <c r="C17" s="123" t="s">
        <v>1011</v>
      </c>
      <c r="D17" s="123" t="s">
        <v>976</v>
      </c>
      <c r="E17" s="123" t="s">
        <v>1186</v>
      </c>
      <c r="F17" s="123" t="s">
        <v>1570</v>
      </c>
      <c r="I17" s="123" t="s">
        <v>1032</v>
      </c>
      <c r="J17" s="123" t="s">
        <v>1538</v>
      </c>
      <c r="K17" s="123" t="s">
        <v>1539</v>
      </c>
    </row>
    <row r="18" spans="1:13" ht="54" customHeight="1" x14ac:dyDescent="0.2">
      <c r="A18" s="122" t="s">
        <v>1012</v>
      </c>
      <c r="B18" s="123" t="s">
        <v>1594</v>
      </c>
      <c r="C18" s="123" t="s">
        <v>1011</v>
      </c>
      <c r="D18" s="123" t="s">
        <v>976</v>
      </c>
      <c r="E18" s="123" t="s">
        <v>1021</v>
      </c>
      <c r="F18" s="123" t="s">
        <v>1561</v>
      </c>
      <c r="I18" s="123" t="s">
        <v>1032</v>
      </c>
      <c r="J18" s="123" t="s">
        <v>1538</v>
      </c>
      <c r="K18" s="123" t="s">
        <v>1539</v>
      </c>
    </row>
    <row r="19" spans="1:13" ht="54" customHeight="1" x14ac:dyDescent="0.2">
      <c r="A19" s="123" t="s">
        <v>1186</v>
      </c>
      <c r="B19" s="129" t="s">
        <v>1610</v>
      </c>
      <c r="I19" s="123" t="s">
        <v>1032</v>
      </c>
      <c r="J19" s="123" t="s">
        <v>1538</v>
      </c>
      <c r="K19" s="123" t="s">
        <v>1539</v>
      </c>
      <c r="M19" s="179"/>
    </row>
    <row r="20" spans="1:13" ht="54" customHeight="1" x14ac:dyDescent="0.2">
      <c r="A20" s="123" t="s">
        <v>1186</v>
      </c>
      <c r="B20" s="129" t="s">
        <v>1612</v>
      </c>
      <c r="I20" s="123" t="s">
        <v>1032</v>
      </c>
      <c r="J20" s="123" t="s">
        <v>1538</v>
      </c>
      <c r="K20" s="123" t="s">
        <v>1539</v>
      </c>
      <c r="M20" s="131"/>
    </row>
    <row r="21" spans="1:13" ht="54" customHeight="1" x14ac:dyDescent="0.2">
      <c r="A21" s="123" t="s">
        <v>1186</v>
      </c>
      <c r="B21" s="129" t="s">
        <v>1613</v>
      </c>
      <c r="I21" s="123" t="s">
        <v>1032</v>
      </c>
      <c r="J21" s="123" t="s">
        <v>1538</v>
      </c>
      <c r="K21" s="123" t="s">
        <v>1539</v>
      </c>
      <c r="M21" s="179"/>
    </row>
    <row r="22" spans="1:13" ht="54" customHeight="1" x14ac:dyDescent="0.2">
      <c r="A22" s="123" t="s">
        <v>1186</v>
      </c>
      <c r="B22" s="129" t="s">
        <v>1624</v>
      </c>
      <c r="I22" s="123" t="s">
        <v>1032</v>
      </c>
      <c r="J22" s="123" t="s">
        <v>1538</v>
      </c>
      <c r="K22" s="123" t="s">
        <v>1539</v>
      </c>
      <c r="M22" s="179"/>
    </row>
    <row r="23" spans="1:13" ht="54" customHeight="1" x14ac:dyDescent="0.2">
      <c r="A23" s="123" t="s">
        <v>1033</v>
      </c>
      <c r="B23" s="209" t="s">
        <v>1546</v>
      </c>
      <c r="I23" s="123" t="s">
        <v>1032</v>
      </c>
      <c r="J23" s="123" t="s">
        <v>1538</v>
      </c>
      <c r="K23" s="123" t="s">
        <v>1539</v>
      </c>
    </row>
    <row r="24" spans="1:13" ht="54" customHeight="1" x14ac:dyDescent="0.2">
      <c r="A24" s="122" t="s">
        <v>1014</v>
      </c>
      <c r="B24" s="122" t="s">
        <v>972</v>
      </c>
      <c r="I24" s="119" t="s">
        <v>1028</v>
      </c>
      <c r="J24" s="121" t="s">
        <v>1336</v>
      </c>
      <c r="K24" s="123" t="s">
        <v>1814</v>
      </c>
    </row>
    <row r="25" spans="1:13" ht="54" customHeight="1" x14ac:dyDescent="0.2">
      <c r="A25" s="122" t="s">
        <v>1014</v>
      </c>
      <c r="B25" s="122" t="s">
        <v>973</v>
      </c>
      <c r="I25" s="119" t="s">
        <v>1028</v>
      </c>
      <c r="J25" s="123" t="s">
        <v>1814</v>
      </c>
      <c r="K25" s="121" t="s">
        <v>1336</v>
      </c>
    </row>
    <row r="26" spans="1:13" ht="54" customHeight="1" x14ac:dyDescent="0.2">
      <c r="A26" s="122" t="s">
        <v>1011</v>
      </c>
      <c r="B26" s="123" t="s">
        <v>1569</v>
      </c>
      <c r="C26" s="122" t="s">
        <v>1014</v>
      </c>
      <c r="D26" s="122" t="s">
        <v>972</v>
      </c>
      <c r="E26" s="123" t="s">
        <v>1021</v>
      </c>
      <c r="F26" s="178" t="s">
        <v>1630</v>
      </c>
      <c r="I26" s="123" t="s">
        <v>1012</v>
      </c>
      <c r="J26" s="123" t="s">
        <v>968</v>
      </c>
      <c r="K26" s="178" t="s">
        <v>26</v>
      </c>
    </row>
    <row r="27" spans="1:13" ht="239" customHeight="1" x14ac:dyDescent="0.2">
      <c r="A27" s="122" t="s">
        <v>1011</v>
      </c>
      <c r="B27" s="123" t="s">
        <v>1568</v>
      </c>
      <c r="C27" s="122" t="s">
        <v>1014</v>
      </c>
      <c r="D27" s="122" t="s">
        <v>972</v>
      </c>
      <c r="E27" s="123" t="s">
        <v>1021</v>
      </c>
      <c r="F27" s="178" t="s">
        <v>1630</v>
      </c>
      <c r="I27" s="123" t="s">
        <v>1012</v>
      </c>
      <c r="J27" s="151" t="s">
        <v>968</v>
      </c>
      <c r="K27" s="178" t="s">
        <v>26</v>
      </c>
      <c r="M27" s="151"/>
    </row>
    <row r="28" spans="1:13" ht="54" customHeight="1" x14ac:dyDescent="0.2">
      <c r="A28" s="123" t="s">
        <v>1033</v>
      </c>
      <c r="B28" s="121" t="s">
        <v>1545</v>
      </c>
      <c r="I28" s="123" t="s">
        <v>1011</v>
      </c>
      <c r="J28" s="151" t="s">
        <v>967</v>
      </c>
      <c r="K28" s="123" t="s">
        <v>1815</v>
      </c>
      <c r="M28" s="151"/>
    </row>
    <row r="29" spans="1:13" ht="54" customHeight="1" x14ac:dyDescent="0.2">
      <c r="A29" s="123" t="s">
        <v>1033</v>
      </c>
      <c r="B29" s="209" t="s">
        <v>1546</v>
      </c>
      <c r="I29" s="123" t="s">
        <v>1011</v>
      </c>
      <c r="J29" s="151" t="s">
        <v>967</v>
      </c>
      <c r="K29" s="123" t="s">
        <v>1815</v>
      </c>
      <c r="M29" s="151"/>
    </row>
    <row r="30" spans="1:13" ht="54" customHeight="1" x14ac:dyDescent="0.2">
      <c r="A30" s="123" t="s">
        <v>1033</v>
      </c>
      <c r="B30" s="121" t="s">
        <v>1547</v>
      </c>
      <c r="I30" s="123" t="s">
        <v>1011</v>
      </c>
      <c r="J30" s="151" t="s">
        <v>967</v>
      </c>
      <c r="K30" s="123" t="s">
        <v>1815</v>
      </c>
      <c r="M30" s="151"/>
    </row>
    <row r="31" spans="1:13" ht="54" customHeight="1" x14ac:dyDescent="0.2">
      <c r="A31" s="132" t="s">
        <v>1013</v>
      </c>
      <c r="B31" s="121" t="s">
        <v>975</v>
      </c>
      <c r="C31" s="132"/>
      <c r="I31" s="123" t="s">
        <v>1202</v>
      </c>
      <c r="J31" s="188" t="s">
        <v>1626</v>
      </c>
      <c r="M31" s="151"/>
    </row>
    <row r="32" spans="1:13" ht="54" customHeight="1" x14ac:dyDescent="0.2">
      <c r="A32" s="132" t="s">
        <v>1013</v>
      </c>
      <c r="B32" s="121" t="s">
        <v>974</v>
      </c>
      <c r="C32" s="132"/>
      <c r="I32" s="123" t="s">
        <v>1202</v>
      </c>
      <c r="J32" s="188" t="s">
        <v>1626</v>
      </c>
      <c r="M32" s="151"/>
    </row>
    <row r="33" spans="1:13" ht="54" customHeight="1" x14ac:dyDescent="0.2">
      <c r="A33" s="132" t="s">
        <v>1013</v>
      </c>
      <c r="B33" s="121" t="s">
        <v>970</v>
      </c>
      <c r="C33" s="132"/>
      <c r="I33" s="123" t="s">
        <v>1202</v>
      </c>
      <c r="J33" s="188" t="s">
        <v>1626</v>
      </c>
      <c r="M33" s="151"/>
    </row>
    <row r="34" spans="1:13" ht="54" customHeight="1" x14ac:dyDescent="0.2">
      <c r="A34" s="123" t="s">
        <v>1020</v>
      </c>
      <c r="B34" s="123" t="s">
        <v>1179</v>
      </c>
      <c r="C34" s="122" t="s">
        <v>1014</v>
      </c>
      <c r="D34" s="123" t="s">
        <v>972</v>
      </c>
      <c r="I34" s="123" t="s">
        <v>1027</v>
      </c>
      <c r="J34" s="151" t="s">
        <v>1227</v>
      </c>
      <c r="M34" s="151"/>
    </row>
    <row r="35" spans="1:13" ht="54" customHeight="1" x14ac:dyDescent="0.2">
      <c r="A35" s="123" t="s">
        <v>1020</v>
      </c>
      <c r="B35" s="123" t="s">
        <v>1179</v>
      </c>
      <c r="C35" s="122" t="s">
        <v>1014</v>
      </c>
      <c r="D35" s="123" t="s">
        <v>972</v>
      </c>
      <c r="I35" s="123" t="s">
        <v>1027</v>
      </c>
      <c r="J35" s="123" t="s">
        <v>1227</v>
      </c>
      <c r="M35" s="151"/>
    </row>
    <row r="36" spans="1:13" ht="54" customHeight="1" x14ac:dyDescent="0.2">
      <c r="A36" s="123" t="s">
        <v>1020</v>
      </c>
      <c r="B36" s="123" t="s">
        <v>983</v>
      </c>
      <c r="C36" s="122" t="s">
        <v>1014</v>
      </c>
      <c r="D36" s="123" t="s">
        <v>972</v>
      </c>
      <c r="I36" s="123" t="s">
        <v>1027</v>
      </c>
      <c r="J36" s="123" t="s">
        <v>1227</v>
      </c>
      <c r="M36" s="151"/>
    </row>
    <row r="37" spans="1:13" ht="54" customHeight="1" x14ac:dyDescent="0.2">
      <c r="A37" s="123" t="s">
        <v>1020</v>
      </c>
      <c r="B37" s="123" t="s">
        <v>983</v>
      </c>
      <c r="C37" s="122" t="s">
        <v>1014</v>
      </c>
      <c r="D37" s="123" t="s">
        <v>972</v>
      </c>
      <c r="I37" s="123" t="s">
        <v>1027</v>
      </c>
      <c r="J37" s="123" t="s">
        <v>1227</v>
      </c>
      <c r="M37" s="151"/>
    </row>
    <row r="38" spans="1:13" ht="54" customHeight="1" x14ac:dyDescent="0.2">
      <c r="A38" s="123" t="s">
        <v>1186</v>
      </c>
      <c r="B38" s="129" t="s">
        <v>1610</v>
      </c>
      <c r="I38" s="122" t="s">
        <v>1021</v>
      </c>
      <c r="J38" s="179" t="s">
        <v>1627</v>
      </c>
      <c r="K38" s="123" t="s">
        <v>1625</v>
      </c>
      <c r="M38" s="120"/>
    </row>
    <row r="39" spans="1:13" ht="54" customHeight="1" x14ac:dyDescent="0.2">
      <c r="A39" s="123" t="s">
        <v>1186</v>
      </c>
      <c r="B39" s="129" t="s">
        <v>1612</v>
      </c>
      <c r="I39" s="122" t="s">
        <v>1021</v>
      </c>
      <c r="J39" s="179" t="s">
        <v>1627</v>
      </c>
      <c r="K39" s="123" t="s">
        <v>1625</v>
      </c>
      <c r="M39" s="131"/>
    </row>
    <row r="40" spans="1:13" ht="54" customHeight="1" x14ac:dyDescent="0.2">
      <c r="A40" s="123" t="s">
        <v>1186</v>
      </c>
      <c r="B40" s="129" t="s">
        <v>1613</v>
      </c>
      <c r="I40" s="122" t="s">
        <v>1021</v>
      </c>
      <c r="J40" s="179" t="s">
        <v>1627</v>
      </c>
      <c r="K40" s="123" t="s">
        <v>1625</v>
      </c>
      <c r="M40" s="179"/>
    </row>
    <row r="41" spans="1:13" ht="54" customHeight="1" x14ac:dyDescent="0.2">
      <c r="A41" s="123" t="s">
        <v>1186</v>
      </c>
      <c r="B41" s="121" t="s">
        <v>1614</v>
      </c>
      <c r="I41" s="122" t="s">
        <v>1021</v>
      </c>
      <c r="J41" s="179" t="s">
        <v>1627</v>
      </c>
      <c r="K41" s="123" t="s">
        <v>1625</v>
      </c>
      <c r="M41" s="179"/>
    </row>
    <row r="42" spans="1:13" ht="54" customHeight="1" x14ac:dyDescent="0.2">
      <c r="A42" s="123" t="s">
        <v>1186</v>
      </c>
      <c r="B42" s="121" t="s">
        <v>1608</v>
      </c>
      <c r="I42" s="122" t="s">
        <v>1021</v>
      </c>
      <c r="J42" s="179" t="s">
        <v>1627</v>
      </c>
      <c r="K42" s="123" t="s">
        <v>1625</v>
      </c>
      <c r="M42" s="179"/>
    </row>
    <row r="43" spans="1:13" ht="54" customHeight="1" x14ac:dyDescent="0.2">
      <c r="A43" s="123" t="s">
        <v>1186</v>
      </c>
      <c r="B43" s="121" t="s">
        <v>1615</v>
      </c>
      <c r="I43" s="122" t="s">
        <v>1021</v>
      </c>
      <c r="J43" s="179" t="s">
        <v>1627</v>
      </c>
      <c r="K43" s="123" t="s">
        <v>1625</v>
      </c>
      <c r="M43" s="179"/>
    </row>
    <row r="44" spans="1:13" ht="54" customHeight="1" x14ac:dyDescent="0.2">
      <c r="A44" s="123" t="s">
        <v>1186</v>
      </c>
      <c r="B44" s="121" t="s">
        <v>1609</v>
      </c>
      <c r="I44" s="122" t="s">
        <v>1021</v>
      </c>
      <c r="J44" s="179" t="s">
        <v>1627</v>
      </c>
      <c r="K44" s="123" t="s">
        <v>1625</v>
      </c>
      <c r="M44" s="179"/>
    </row>
    <row r="45" spans="1:13" ht="54" customHeight="1" x14ac:dyDescent="0.2">
      <c r="A45" s="123" t="s">
        <v>1186</v>
      </c>
      <c r="B45" s="129" t="s">
        <v>1624</v>
      </c>
      <c r="I45" s="122" t="s">
        <v>1021</v>
      </c>
      <c r="J45" s="179" t="s">
        <v>1627</v>
      </c>
      <c r="K45" s="123" t="s">
        <v>1625</v>
      </c>
      <c r="M45" s="179"/>
    </row>
    <row r="46" spans="1:13" ht="54" customHeight="1" x14ac:dyDescent="0.2">
      <c r="A46" s="122" t="s">
        <v>1014</v>
      </c>
      <c r="B46" s="122" t="s">
        <v>972</v>
      </c>
      <c r="E46" s="122"/>
      <c r="F46" s="122"/>
      <c r="G46" s="122"/>
      <c r="H46" s="122"/>
      <c r="I46" s="123" t="s">
        <v>1021</v>
      </c>
      <c r="J46" s="122"/>
      <c r="K46" s="123" t="s">
        <v>1563</v>
      </c>
    </row>
    <row r="47" spans="1:13" ht="54" customHeight="1" x14ac:dyDescent="0.2">
      <c r="A47" s="122" t="s">
        <v>1014</v>
      </c>
      <c r="B47" s="122" t="s">
        <v>973</v>
      </c>
      <c r="E47" s="122"/>
      <c r="F47" s="122"/>
      <c r="G47" s="122"/>
      <c r="H47" s="122"/>
      <c r="I47" s="123" t="s">
        <v>1021</v>
      </c>
      <c r="J47" s="122"/>
      <c r="K47" s="123" t="s">
        <v>1564</v>
      </c>
    </row>
    <row r="48" spans="1:13" ht="54" customHeight="1" x14ac:dyDescent="0.2">
      <c r="A48" s="123" t="s">
        <v>1020</v>
      </c>
      <c r="B48" s="123" t="s">
        <v>1179</v>
      </c>
      <c r="C48" s="122" t="s">
        <v>1014</v>
      </c>
      <c r="D48" s="122" t="s">
        <v>973</v>
      </c>
      <c r="I48" s="123" t="s">
        <v>1027</v>
      </c>
      <c r="K48" s="123" t="s">
        <v>1228</v>
      </c>
    </row>
    <row r="49" spans="1:13" ht="54" customHeight="1" x14ac:dyDescent="0.2">
      <c r="A49" s="123" t="s">
        <v>1011</v>
      </c>
      <c r="B49" s="123" t="s">
        <v>1571</v>
      </c>
      <c r="I49" s="123" t="s">
        <v>1021</v>
      </c>
      <c r="K49" s="123" t="s">
        <v>1356</v>
      </c>
    </row>
    <row r="50" spans="1:13" ht="54" customHeight="1" x14ac:dyDescent="0.2">
      <c r="A50" s="123" t="s">
        <v>1011</v>
      </c>
      <c r="B50" s="123" t="s">
        <v>1571</v>
      </c>
      <c r="F50" s="151"/>
      <c r="I50" s="122" t="s">
        <v>1186</v>
      </c>
      <c r="K50" s="123" t="s">
        <v>1407</v>
      </c>
    </row>
    <row r="51" spans="1:13" ht="54" customHeight="1" x14ac:dyDescent="0.2">
      <c r="A51" s="123" t="s">
        <v>1011</v>
      </c>
      <c r="B51" s="123" t="s">
        <v>1571</v>
      </c>
      <c r="F51" s="151"/>
      <c r="I51" s="122" t="s">
        <v>1186</v>
      </c>
      <c r="K51" s="123" t="s">
        <v>1406</v>
      </c>
    </row>
    <row r="52" spans="1:13" ht="54" customHeight="1" x14ac:dyDescent="0.2">
      <c r="A52" s="122" t="s">
        <v>1011</v>
      </c>
      <c r="B52" s="123" t="s">
        <v>1569</v>
      </c>
      <c r="C52" s="122" t="s">
        <v>1014</v>
      </c>
      <c r="D52" s="122" t="s">
        <v>973</v>
      </c>
      <c r="F52" s="89"/>
      <c r="I52" s="123" t="s">
        <v>1021</v>
      </c>
      <c r="K52" s="151" t="s">
        <v>1629</v>
      </c>
    </row>
    <row r="53" spans="1:13" ht="54" customHeight="1" x14ac:dyDescent="0.2">
      <c r="A53" s="122" t="s">
        <v>1011</v>
      </c>
      <c r="B53" s="123" t="s">
        <v>1568</v>
      </c>
      <c r="C53" s="122" t="s">
        <v>1014</v>
      </c>
      <c r="D53" s="122" t="s">
        <v>973</v>
      </c>
      <c r="F53" s="93"/>
      <c r="I53" s="123" t="s">
        <v>1021</v>
      </c>
      <c r="K53" s="151" t="s">
        <v>1629</v>
      </c>
    </row>
    <row r="54" spans="1:13" ht="54" customHeight="1" x14ac:dyDescent="0.2">
      <c r="A54" s="123" t="s">
        <v>1011</v>
      </c>
      <c r="B54" s="123" t="s">
        <v>1562</v>
      </c>
      <c r="I54" s="122" t="s">
        <v>1186</v>
      </c>
      <c r="K54" s="121" t="s">
        <v>1614</v>
      </c>
      <c r="M54" s="151"/>
    </row>
    <row r="55" spans="1:13" ht="54" customHeight="1" x14ac:dyDescent="0.2">
      <c r="A55" s="123" t="s">
        <v>1011</v>
      </c>
      <c r="B55" s="123" t="s">
        <v>1562</v>
      </c>
      <c r="I55" s="122" t="s">
        <v>1186</v>
      </c>
      <c r="K55" s="121" t="s">
        <v>1615</v>
      </c>
      <c r="M55" s="151"/>
    </row>
    <row r="56" spans="1:13" ht="54" customHeight="1" x14ac:dyDescent="0.2">
      <c r="A56" s="123" t="s">
        <v>1011</v>
      </c>
      <c r="B56" s="123" t="s">
        <v>1562</v>
      </c>
      <c r="I56" s="122" t="s">
        <v>1186</v>
      </c>
      <c r="K56" s="128" t="s">
        <v>1608</v>
      </c>
      <c r="M56" s="151"/>
    </row>
    <row r="57" spans="1:13" ht="54" customHeight="1" x14ac:dyDescent="0.2">
      <c r="A57" s="123" t="s">
        <v>1011</v>
      </c>
      <c r="B57" s="123" t="s">
        <v>1562</v>
      </c>
      <c r="I57" s="122" t="s">
        <v>1186</v>
      </c>
      <c r="K57" s="123" t="s">
        <v>1609</v>
      </c>
      <c r="M57" s="151"/>
    </row>
    <row r="58" spans="1:13" ht="54" customHeight="1" x14ac:dyDescent="0.2">
      <c r="A58" s="123" t="s">
        <v>1011</v>
      </c>
      <c r="B58" s="123" t="s">
        <v>967</v>
      </c>
      <c r="I58" s="122" t="s">
        <v>1186</v>
      </c>
      <c r="K58" s="130" t="s">
        <v>1610</v>
      </c>
      <c r="M58" s="179"/>
    </row>
    <row r="59" spans="1:13" ht="54" customHeight="1" x14ac:dyDescent="0.2">
      <c r="A59" s="123" t="s">
        <v>1011</v>
      </c>
      <c r="B59" s="123" t="s">
        <v>967</v>
      </c>
      <c r="I59" s="122" t="s">
        <v>1186</v>
      </c>
      <c r="K59" s="130" t="s">
        <v>1612</v>
      </c>
      <c r="M59" s="179"/>
    </row>
    <row r="60" spans="1:13" ht="54" customHeight="1" x14ac:dyDescent="0.2">
      <c r="A60" s="123" t="s">
        <v>1011</v>
      </c>
      <c r="B60" s="151" t="s">
        <v>967</v>
      </c>
      <c r="I60" s="122" t="s">
        <v>1186</v>
      </c>
      <c r="K60" s="130" t="s">
        <v>1611</v>
      </c>
      <c r="M60" s="179"/>
    </row>
    <row r="61" spans="1:13" ht="54" customHeight="1" x14ac:dyDescent="0.2">
      <c r="A61" s="123" t="s">
        <v>1011</v>
      </c>
      <c r="B61" s="151" t="s">
        <v>967</v>
      </c>
      <c r="I61" s="122" t="s">
        <v>1186</v>
      </c>
      <c r="K61" s="130" t="s">
        <v>1613</v>
      </c>
      <c r="M61" s="210"/>
    </row>
    <row r="62" spans="1:13" ht="54" customHeight="1" x14ac:dyDescent="0.2">
      <c r="A62" s="123" t="s">
        <v>1020</v>
      </c>
      <c r="B62" s="151" t="s">
        <v>983</v>
      </c>
      <c r="C62" s="122" t="s">
        <v>1014</v>
      </c>
      <c r="D62" s="123" t="s">
        <v>973</v>
      </c>
      <c r="I62" s="123" t="s">
        <v>1025</v>
      </c>
      <c r="K62" s="123" t="s">
        <v>1229</v>
      </c>
    </row>
    <row r="63" spans="1:13" ht="54" customHeight="1" x14ac:dyDescent="0.2">
      <c r="A63" s="123" t="s">
        <v>1020</v>
      </c>
      <c r="B63" s="151" t="s">
        <v>983</v>
      </c>
      <c r="C63" s="122" t="s">
        <v>1014</v>
      </c>
      <c r="D63" s="122" t="s">
        <v>973</v>
      </c>
      <c r="I63" s="123" t="s">
        <v>1027</v>
      </c>
      <c r="K63" s="123" t="s">
        <v>1229</v>
      </c>
    </row>
  </sheetData>
  <autoFilter ref="A1:M63" xr:uid="{2BA2F601-43BC-2A42-ACA7-42D38E637847}">
    <sortState xmlns:xlrd2="http://schemas.microsoft.com/office/spreadsheetml/2017/richdata2" ref="A2:M63">
      <sortCondition ref="J1:J63"/>
    </sortState>
  </autoFilter>
  <pageMargins left="0.7" right="0.7" top="0.75" bottom="0.75" header="0.3" footer="0.3"/>
  <pageSetup paperSize="9"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Feuilles de calcul</vt:lpstr>
      </vt:variant>
      <vt:variant>
        <vt:i4>27</vt:i4>
      </vt:variant>
    </vt:vector>
  </HeadingPairs>
  <TitlesOfParts>
    <vt:vector size="27" baseType="lpstr">
      <vt:lpstr>Menus</vt:lpstr>
      <vt:lpstr>dimension</vt:lpstr>
      <vt:lpstr>quel-tarif</vt:lpstr>
      <vt:lpstr>journalier</vt:lpstr>
      <vt:lpstr>options</vt:lpstr>
      <vt:lpstr>portfolio</vt:lpstr>
      <vt:lpstr>prix-options</vt:lpstr>
      <vt:lpstr>imposte</vt:lpstr>
      <vt:lpstr>Conditions</vt:lpstr>
      <vt:lpstr>images</vt:lpstr>
      <vt:lpstr>BUP</vt:lpstr>
      <vt:lpstr>messages</vt:lpstr>
      <vt:lpstr>BASE_NON_FEU</vt:lpstr>
      <vt:lpstr>BASE_NON_FEU_CE</vt:lpstr>
      <vt:lpstr>BASE_EI30</vt:lpstr>
      <vt:lpstr>BASE_EI30_CE</vt:lpstr>
      <vt:lpstr>BASE_EI30_60_CE</vt:lpstr>
      <vt:lpstr>BASE_EI60</vt:lpstr>
      <vt:lpstr>BASE_EI60_63MM</vt:lpstr>
      <vt:lpstr>BASE_EI90</vt:lpstr>
      <vt:lpstr>BASE_EI120</vt:lpstr>
      <vt:lpstr>BASE_EI120_CE</vt:lpstr>
      <vt:lpstr>BASE_EI30_120_NF</vt:lpstr>
      <vt:lpstr>BASE_EI30_60_NF</vt:lpstr>
      <vt:lpstr>Acoustique_47dB</vt:lpstr>
      <vt:lpstr>RAL</vt:lpstr>
      <vt:lpstr>phrases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Microsoft Office User</cp:lastModifiedBy>
  <dcterms:created xsi:type="dcterms:W3CDTF">2024-08-03T15:50:38Z</dcterms:created>
  <dcterms:modified xsi:type="dcterms:W3CDTF">2025-04-19T13:07:35Z</dcterms:modified>
</cp:coreProperties>
</file>